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mc:AlternateContent xmlns:mc="http://schemas.openxmlformats.org/markup-compatibility/2006">
    <mc:Choice Requires="x15">
      <x15ac:absPath xmlns:x15ac="http://schemas.microsoft.com/office/spreadsheetml/2010/11/ac" url="https://cahf1-my.sharepoint.com/personal/jbelden_cahf_org/Documents/Desktop/AHCA - EP/"/>
    </mc:Choice>
  </mc:AlternateContent>
  <xr:revisionPtr revIDLastSave="0" documentId="8_{80581AE7-4498-4767-B1DD-40C22443F9E9}" xr6:coauthVersionLast="36" xr6:coauthVersionMax="36" xr10:uidLastSave="{00000000-0000-0000-0000-000000000000}"/>
  <bookViews>
    <workbookView xWindow="0" yWindow="0" windowWidth="21570" windowHeight="7980" tabRatio="801" xr2:uid="{00000000-000D-0000-FFFF-FFFF00000000}"/>
  </bookViews>
  <sheets>
    <sheet name="Instructions" sheetId="15" r:id="rId1"/>
    <sheet name="Scoring Scale" sheetId="14" r:id="rId2"/>
    <sheet name="Natural" sheetId="1" r:id="rId3"/>
    <sheet name="Technological" sheetId="16" r:id="rId4"/>
    <sheet name="Human" sheetId="17" r:id="rId5"/>
    <sheet name="Facility Summary" sheetId="18" r:id="rId6"/>
    <sheet name="Top 10 Hazards" sheetId="21" r:id="rId7"/>
    <sheet name="Top 10 Mitigation Plans" sheetId="20" r:id="rId8"/>
  </sheets>
  <definedNames>
    <definedName name="_xlnm.Print_Area" localSheetId="5">'Facility Summary'!$A$1:$H$46</definedName>
    <definedName name="_xlnm.Print_Area" localSheetId="4">Human!$A$1:$J$25</definedName>
    <definedName name="_xlnm.Print_Area" localSheetId="0">Instructions!$A$1:$O$31</definedName>
    <definedName name="_xlnm.Print_Area" localSheetId="2">Natural!$A$1:$J$34</definedName>
    <definedName name="_xlnm.Print_Area" localSheetId="1">'Scoring Scale'!$A$1:$G$44</definedName>
    <definedName name="_xlnm.Print_Area" localSheetId="3">Technological!$A$1:$J$36</definedName>
    <definedName name="_xlnm.Print_Area" localSheetId="6">'Top 10 Hazards'!$A$1:$K$29</definedName>
    <definedName name="_xlnm.Print_Area" localSheetId="7">'Top 10 Mitigation Plans'!$A$1:$E$15</definedName>
    <definedName name="Score">Human!$M$23:$M$27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146" i="21" l="1"/>
  <c r="B57" i="21"/>
  <c r="F89" i="21" s="1"/>
  <c r="A57" i="21"/>
  <c r="E89" i="21" s="1"/>
  <c r="A52" i="21"/>
  <c r="E84" i="21" s="1"/>
  <c r="A48" i="21"/>
  <c r="E80" i="21" s="1"/>
  <c r="E146" i="21"/>
  <c r="G145" i="21"/>
  <c r="E145" i="21"/>
  <c r="G144" i="21"/>
  <c r="E144" i="21"/>
  <c r="F127" i="21"/>
  <c r="G127" i="21" s="1"/>
  <c r="E127" i="21"/>
  <c r="F126" i="21"/>
  <c r="G126" i="21" s="1"/>
  <c r="E126" i="21"/>
  <c r="F98" i="21"/>
  <c r="G98" i="21" s="1"/>
  <c r="E98" i="21"/>
  <c r="F97" i="21"/>
  <c r="G97" i="21" s="1"/>
  <c r="E97" i="21"/>
  <c r="B47" i="21"/>
  <c r="F79" i="21" s="1"/>
  <c r="I47" i="21"/>
  <c r="E135" i="21" s="1"/>
  <c r="E66" i="21"/>
  <c r="E125" i="21" s="1"/>
  <c r="E65" i="21"/>
  <c r="E124" i="21" s="1"/>
  <c r="E64" i="21"/>
  <c r="E123" i="21" s="1"/>
  <c r="E63" i="21"/>
  <c r="E122" i="21" s="1"/>
  <c r="E62" i="21"/>
  <c r="E121" i="21" s="1"/>
  <c r="E61" i="21"/>
  <c r="E120" i="21" s="1"/>
  <c r="E60" i="21"/>
  <c r="E119" i="21" s="1"/>
  <c r="A64" i="21"/>
  <c r="E96" i="21" s="1"/>
  <c r="I55" i="21"/>
  <c r="E143" i="21" s="1"/>
  <c r="E59" i="21"/>
  <c r="E118" i="21" s="1"/>
  <c r="A63" i="21"/>
  <c r="E95" i="21" s="1"/>
  <c r="I54" i="21"/>
  <c r="E142" i="21" s="1"/>
  <c r="E58" i="21"/>
  <c r="E117" i="21" s="1"/>
  <c r="A62" i="21"/>
  <c r="E94" i="21" s="1"/>
  <c r="I53" i="21"/>
  <c r="E141" i="21" s="1"/>
  <c r="E57" i="21"/>
  <c r="E116" i="21" s="1"/>
  <c r="A61" i="21"/>
  <c r="E93" i="21" s="1"/>
  <c r="I52" i="21"/>
  <c r="E140" i="21" s="1"/>
  <c r="E56" i="21"/>
  <c r="E115" i="21" s="1"/>
  <c r="A60" i="21"/>
  <c r="E92" i="21" s="1"/>
  <c r="I51" i="21"/>
  <c r="E139" i="21" s="1"/>
  <c r="A59" i="21"/>
  <c r="E91" i="21" s="1"/>
  <c r="I50" i="21"/>
  <c r="E138" i="21" s="1"/>
  <c r="E55" i="21"/>
  <c r="E114" i="21" s="1"/>
  <c r="A58" i="21"/>
  <c r="E90" i="21" s="1"/>
  <c r="I49" i="21"/>
  <c r="E137" i="21" s="1"/>
  <c r="E54" i="21"/>
  <c r="E113" i="21" s="1"/>
  <c r="A56" i="21"/>
  <c r="E88" i="21" s="1"/>
  <c r="I48" i="21"/>
  <c r="E136" i="21" s="1"/>
  <c r="E53" i="21"/>
  <c r="E112" i="21" s="1"/>
  <c r="A55" i="21"/>
  <c r="E87" i="21" s="1"/>
  <c r="I46" i="21"/>
  <c r="E134" i="21" s="1"/>
  <c r="E52" i="21"/>
  <c r="E111" i="21" s="1"/>
  <c r="A54" i="21"/>
  <c r="E86" i="21" s="1"/>
  <c r="I45" i="21"/>
  <c r="E133" i="21" s="1"/>
  <c r="E51" i="21"/>
  <c r="E110" i="21" s="1"/>
  <c r="A53" i="21"/>
  <c r="E85" i="21" s="1"/>
  <c r="E50" i="21"/>
  <c r="E109" i="21" s="1"/>
  <c r="A51" i="21"/>
  <c r="E83" i="21" s="1"/>
  <c r="E49" i="21"/>
  <c r="E108" i="21" s="1"/>
  <c r="A50" i="21"/>
  <c r="E82" i="21" s="1"/>
  <c r="E48" i="21"/>
  <c r="E107" i="21" s="1"/>
  <c r="A49" i="21"/>
  <c r="E81" i="21" s="1"/>
  <c r="E47" i="21"/>
  <c r="E106" i="21" s="1"/>
  <c r="A47" i="21"/>
  <c r="E79" i="21" s="1"/>
  <c r="I44" i="21"/>
  <c r="E132" i="21" s="1"/>
  <c r="E46" i="21"/>
  <c r="E105" i="21" s="1"/>
  <c r="A46" i="21"/>
  <c r="E78" i="21" s="1"/>
  <c r="I43" i="21"/>
  <c r="E131" i="21" s="1"/>
  <c r="E45" i="21"/>
  <c r="E104" i="21" s="1"/>
  <c r="A45" i="21"/>
  <c r="E77" i="21" s="1"/>
  <c r="E44" i="21"/>
  <c r="E103" i="21" s="1"/>
  <c r="A44" i="21"/>
  <c r="E76" i="21" s="1"/>
  <c r="E43" i="21"/>
  <c r="E102" i="21" s="1"/>
  <c r="A43" i="21"/>
  <c r="E75" i="21" s="1"/>
  <c r="I42" i="21"/>
  <c r="E130" i="21" s="1"/>
  <c r="E42" i="21"/>
  <c r="E101" i="21" s="1"/>
  <c r="A42" i="21"/>
  <c r="E74" i="21" s="1"/>
  <c r="I41" i="21"/>
  <c r="E129" i="21" s="1"/>
  <c r="E41" i="21"/>
  <c r="E100" i="21" s="1"/>
  <c r="A41" i="21"/>
  <c r="E73" i="21" s="1"/>
  <c r="I40" i="21"/>
  <c r="E128" i="21" s="1"/>
  <c r="E40" i="21"/>
  <c r="E99" i="21" s="1"/>
  <c r="A40" i="21"/>
  <c r="E72" i="21" s="1"/>
  <c r="A1" i="21"/>
  <c r="I26" i="1"/>
  <c r="I16" i="17"/>
  <c r="J47" i="21" s="1"/>
  <c r="F135" i="21" s="1"/>
  <c r="I17" i="1"/>
  <c r="B48" i="21" s="1"/>
  <c r="F80" i="21" s="1"/>
  <c r="I16" i="1"/>
  <c r="I21" i="1"/>
  <c r="B52" i="21" s="1"/>
  <c r="F84" i="21" s="1"/>
  <c r="I31" i="1"/>
  <c r="B62" i="21" s="1"/>
  <c r="F94" i="21" s="1"/>
  <c r="A1" i="20" l="1"/>
  <c r="H34" i="1" l="1"/>
  <c r="G34" i="1"/>
  <c r="F34" i="1"/>
  <c r="E34" i="1"/>
  <c r="D34" i="1"/>
  <c r="C34" i="1"/>
  <c r="H36" i="16"/>
  <c r="G36" i="16"/>
  <c r="F36" i="16"/>
  <c r="E36" i="16"/>
  <c r="D36" i="16"/>
  <c r="C36" i="16"/>
  <c r="H25" i="17"/>
  <c r="G25" i="17"/>
  <c r="F25" i="17"/>
  <c r="E25" i="17"/>
  <c r="D25" i="17"/>
  <c r="C25" i="17"/>
  <c r="P4" i="16" l="1"/>
  <c r="I4" i="16" s="1"/>
  <c r="P3" i="16"/>
  <c r="H4" i="16" s="1"/>
  <c r="I9" i="16"/>
  <c r="F40" i="21" s="1"/>
  <c r="F99" i="21" s="1"/>
  <c r="I12" i="1"/>
  <c r="I9" i="1"/>
  <c r="I9" i="17"/>
  <c r="J40" i="21" l="1"/>
  <c r="F128" i="21" s="1"/>
  <c r="B40" i="21"/>
  <c r="F72" i="21" s="1"/>
  <c r="B43" i="21"/>
  <c r="F75" i="21" s="1"/>
  <c r="P3" i="1"/>
  <c r="B34" i="1" l="1"/>
  <c r="I26" i="16" l="1"/>
  <c r="F57" i="21" s="1"/>
  <c r="F116" i="21" s="1"/>
  <c r="H4" i="1" l="1"/>
  <c r="P4" i="17"/>
  <c r="I4" i="17" s="1"/>
  <c r="P3" i="17"/>
  <c r="H4" i="17" s="1"/>
  <c r="P4" i="1"/>
  <c r="I4" i="1" s="1"/>
  <c r="B8" i="18" l="1"/>
  <c r="G4" i="1"/>
  <c r="G4" i="17"/>
  <c r="G4" i="16"/>
  <c r="H2" i="1"/>
  <c r="B25" i="17" l="1"/>
  <c r="B36" i="16"/>
  <c r="I13" i="17"/>
  <c r="J44" i="21" s="1"/>
  <c r="F132" i="21" s="1"/>
  <c r="A1" i="18" l="1"/>
  <c r="A1" i="1"/>
  <c r="I32" i="16"/>
  <c r="F63" i="21" s="1"/>
  <c r="F122" i="21" s="1"/>
  <c r="I31" i="16"/>
  <c r="F62" i="21" s="1"/>
  <c r="F121" i="21" s="1"/>
  <c r="I30" i="16"/>
  <c r="F61" i="21" s="1"/>
  <c r="F120" i="21" s="1"/>
  <c r="I23" i="17"/>
  <c r="J54" i="21" s="1"/>
  <c r="F142" i="21" s="1"/>
  <c r="I22" i="17"/>
  <c r="J53" i="21" s="1"/>
  <c r="F141" i="21" s="1"/>
  <c r="I21" i="17"/>
  <c r="J52" i="21" s="1"/>
  <c r="F140" i="21" s="1"/>
  <c r="I32" i="1"/>
  <c r="B63" i="21" s="1"/>
  <c r="F95" i="21" s="1"/>
  <c r="I30" i="1"/>
  <c r="B61" i="21" s="1"/>
  <c r="F93" i="21" s="1"/>
  <c r="A1" i="17" l="1"/>
  <c r="A1" i="16"/>
  <c r="I13" i="16" l="1"/>
  <c r="F44" i="21" s="1"/>
  <c r="F103" i="21" s="1"/>
  <c r="C9" i="18"/>
  <c r="C8" i="18"/>
  <c r="D9" i="18"/>
  <c r="D8" i="18"/>
  <c r="C10" i="18" l="1"/>
  <c r="D10" i="18"/>
  <c r="I24" i="17"/>
  <c r="J55" i="21" s="1"/>
  <c r="F143" i="21" s="1"/>
  <c r="I20" i="17"/>
  <c r="J51" i="21" s="1"/>
  <c r="F139" i="21" s="1"/>
  <c r="I19" i="17"/>
  <c r="I18" i="17"/>
  <c r="J49" i="21" s="1"/>
  <c r="F137" i="21" s="1"/>
  <c r="I17" i="17"/>
  <c r="I15" i="17"/>
  <c r="J46" i="21" s="1"/>
  <c r="F134" i="21" s="1"/>
  <c r="I14" i="17"/>
  <c r="J45" i="21" s="1"/>
  <c r="F133" i="21" s="1"/>
  <c r="I12" i="17"/>
  <c r="J43" i="21" s="1"/>
  <c r="F131" i="21" s="1"/>
  <c r="I11" i="17"/>
  <c r="J42" i="21" s="1"/>
  <c r="F130" i="21" s="1"/>
  <c r="I10" i="17"/>
  <c r="I35" i="16"/>
  <c r="F66" i="21" s="1"/>
  <c r="F125" i="21" s="1"/>
  <c r="I34" i="16"/>
  <c r="F65" i="21" s="1"/>
  <c r="F124" i="21" s="1"/>
  <c r="I33" i="16"/>
  <c r="F64" i="21" s="1"/>
  <c r="F123" i="21" s="1"/>
  <c r="I29" i="16"/>
  <c r="F60" i="21" s="1"/>
  <c r="F119" i="21" s="1"/>
  <c r="I28" i="16"/>
  <c r="F59" i="21" s="1"/>
  <c r="F118" i="21" s="1"/>
  <c r="I27" i="16"/>
  <c r="I25" i="16"/>
  <c r="F56" i="21" s="1"/>
  <c r="F115" i="21" s="1"/>
  <c r="I24" i="16"/>
  <c r="F55" i="21" s="1"/>
  <c r="F114" i="21" s="1"/>
  <c r="I16" i="16"/>
  <c r="F47" i="21" s="1"/>
  <c r="F106" i="21" s="1"/>
  <c r="I23" i="16"/>
  <c r="I21" i="16"/>
  <c r="F52" i="21" s="1"/>
  <c r="F111" i="21" s="1"/>
  <c r="I22" i="16"/>
  <c r="F53" i="21" s="1"/>
  <c r="F112" i="21" s="1"/>
  <c r="I20" i="16"/>
  <c r="I19" i="16"/>
  <c r="F50" i="21" s="1"/>
  <c r="F109" i="21" s="1"/>
  <c r="I18" i="16"/>
  <c r="F49" i="21" s="1"/>
  <c r="F108" i="21" s="1"/>
  <c r="I17" i="16"/>
  <c r="F48" i="21" s="1"/>
  <c r="F107" i="21" s="1"/>
  <c r="I15" i="16"/>
  <c r="F46" i="21" s="1"/>
  <c r="F105" i="21" s="1"/>
  <c r="I14" i="16"/>
  <c r="F45" i="21" s="1"/>
  <c r="F104" i="21" s="1"/>
  <c r="I10" i="16"/>
  <c r="F41" i="21" s="1"/>
  <c r="F100" i="21" s="1"/>
  <c r="I11" i="16"/>
  <c r="F42" i="21" s="1"/>
  <c r="F101" i="21" s="1"/>
  <c r="I12" i="16"/>
  <c r="F43" i="21" s="1"/>
  <c r="F102" i="21" s="1"/>
  <c r="E8" i="18"/>
  <c r="I33" i="1"/>
  <c r="B64" i="21" s="1"/>
  <c r="F96" i="21" s="1"/>
  <c r="I29" i="1"/>
  <c r="B60" i="21" s="1"/>
  <c r="F92" i="21" s="1"/>
  <c r="I28" i="1"/>
  <c r="B59" i="21" s="1"/>
  <c r="F91" i="21" s="1"/>
  <c r="I27" i="1"/>
  <c r="B58" i="21" s="1"/>
  <c r="F90" i="21" s="1"/>
  <c r="I25" i="1"/>
  <c r="B56" i="21" s="1"/>
  <c r="F88" i="21" s="1"/>
  <c r="I24" i="1"/>
  <c r="B55" i="21" s="1"/>
  <c r="F87" i="21" s="1"/>
  <c r="I23" i="1"/>
  <c r="B54" i="21" s="1"/>
  <c r="F86" i="21" s="1"/>
  <c r="I22" i="1"/>
  <c r="B53" i="21" s="1"/>
  <c r="F85" i="21" s="1"/>
  <c r="I20" i="1"/>
  <c r="B51" i="21" s="1"/>
  <c r="F83" i="21" s="1"/>
  <c r="I19" i="1"/>
  <c r="B50" i="21" s="1"/>
  <c r="F82" i="21" s="1"/>
  <c r="I18" i="1"/>
  <c r="B49" i="21" s="1"/>
  <c r="F81" i="21" s="1"/>
  <c r="I15" i="1"/>
  <c r="B46" i="21" s="1"/>
  <c r="F78" i="21" s="1"/>
  <c r="I14" i="1"/>
  <c r="I13" i="1"/>
  <c r="B44" i="21" s="1"/>
  <c r="F76" i="21" s="1"/>
  <c r="I11" i="1"/>
  <c r="I10" i="1"/>
  <c r="B41" i="21" s="1"/>
  <c r="F73" i="21" s="1"/>
  <c r="B9" i="18"/>
  <c r="J41" i="21" l="1"/>
  <c r="F129" i="21" s="1"/>
  <c r="J48" i="21"/>
  <c r="F136" i="21" s="1"/>
  <c r="F58" i="21"/>
  <c r="F117" i="21" s="1"/>
  <c r="F54" i="21"/>
  <c r="F113" i="21" s="1"/>
  <c r="F51" i="21"/>
  <c r="F110" i="21" s="1"/>
  <c r="B42" i="21"/>
  <c r="F74" i="21" s="1"/>
  <c r="G89" i="21" s="1"/>
  <c r="B45" i="21"/>
  <c r="F77" i="21" s="1"/>
  <c r="G77" i="21" s="1"/>
  <c r="J50" i="21"/>
  <c r="F138" i="21" s="1"/>
  <c r="G138" i="21" s="1"/>
  <c r="I25" i="17"/>
  <c r="L23" i="17" s="1"/>
  <c r="K54" i="21" s="1"/>
  <c r="E9" i="18"/>
  <c r="E10" i="18" s="1"/>
  <c r="C6" i="18" s="1"/>
  <c r="B10" i="18"/>
  <c r="I36" i="16"/>
  <c r="L10" i="16" s="1"/>
  <c r="G41" i="21" s="1"/>
  <c r="I34" i="1"/>
  <c r="L17" i="17" l="1"/>
  <c r="L9" i="17"/>
  <c r="G80" i="21"/>
  <c r="G84" i="21"/>
  <c r="G74" i="21"/>
  <c r="G75" i="21"/>
  <c r="G81" i="21"/>
  <c r="G73" i="21"/>
  <c r="G79" i="21"/>
  <c r="G123" i="21"/>
  <c r="G99" i="21"/>
  <c r="G109" i="21"/>
  <c r="G95" i="21"/>
  <c r="G76" i="21"/>
  <c r="G96" i="21"/>
  <c r="G90" i="21"/>
  <c r="G85" i="21"/>
  <c r="G114" i="21"/>
  <c r="G124" i="21"/>
  <c r="G100" i="21"/>
  <c r="G137" i="21"/>
  <c r="G115" i="21"/>
  <c r="G87" i="21"/>
  <c r="G119" i="21"/>
  <c r="G103" i="21"/>
  <c r="G142" i="21"/>
  <c r="G102" i="21"/>
  <c r="G122" i="21"/>
  <c r="G72" i="21"/>
  <c r="G121" i="21"/>
  <c r="G120" i="21"/>
  <c r="G111" i="21"/>
  <c r="G78" i="21"/>
  <c r="G125" i="21"/>
  <c r="G133" i="21"/>
  <c r="G106" i="21"/>
  <c r="G104" i="21"/>
  <c r="G83" i="21"/>
  <c r="G82" i="21"/>
  <c r="G86" i="21"/>
  <c r="G132" i="21"/>
  <c r="G143" i="21"/>
  <c r="G134" i="21"/>
  <c r="G92" i="21"/>
  <c r="G135" i="21"/>
  <c r="G107" i="21"/>
  <c r="G88" i="21"/>
  <c r="G93" i="21"/>
  <c r="G116" i="21"/>
  <c r="G112" i="21"/>
  <c r="G140" i="21"/>
  <c r="G128" i="21"/>
  <c r="G94" i="21"/>
  <c r="G139" i="21"/>
  <c r="G131" i="21"/>
  <c r="G129" i="21"/>
  <c r="G118" i="21"/>
  <c r="G141" i="21"/>
  <c r="G101" i="21"/>
  <c r="G105" i="21"/>
  <c r="G108" i="21"/>
  <c r="G130" i="21"/>
  <c r="G91" i="21"/>
  <c r="G136" i="21"/>
  <c r="G110" i="21"/>
  <c r="G113" i="21"/>
  <c r="G117" i="21"/>
  <c r="L32" i="1"/>
  <c r="C63" i="21" s="1"/>
  <c r="L26" i="1"/>
  <c r="C57" i="21" s="1"/>
  <c r="L17" i="1"/>
  <c r="C48" i="21" s="1"/>
  <c r="L21" i="1"/>
  <c r="C52" i="21" s="1"/>
  <c r="L16" i="17"/>
  <c r="K47" i="21" s="1"/>
  <c r="L24" i="17"/>
  <c r="K55" i="21" s="1"/>
  <c r="K40" i="21"/>
  <c r="L22" i="17"/>
  <c r="L21" i="17"/>
  <c r="L20" i="17"/>
  <c r="K51" i="21" s="1"/>
  <c r="L18" i="17"/>
  <c r="L15" i="17"/>
  <c r="L12" i="17"/>
  <c r="L11" i="17"/>
  <c r="K42" i="21" s="1"/>
  <c r="L10" i="17"/>
  <c r="L35" i="16"/>
  <c r="G66" i="21" s="1"/>
  <c r="L34" i="16"/>
  <c r="G65" i="21" s="1"/>
  <c r="L33" i="1"/>
  <c r="C64" i="21" s="1"/>
  <c r="L27" i="1"/>
  <c r="C58" i="21" s="1"/>
  <c r="L31" i="1"/>
  <c r="L13" i="17"/>
  <c r="L33" i="16"/>
  <c r="L15" i="1"/>
  <c r="L12" i="1"/>
  <c r="L28" i="16"/>
  <c r="L27" i="16"/>
  <c r="L12" i="16"/>
  <c r="L18" i="1"/>
  <c r="L16" i="1"/>
  <c r="L18" i="16"/>
  <c r="L10" i="1"/>
  <c r="L14" i="16"/>
  <c r="L30" i="16"/>
  <c r="L13" i="16"/>
  <c r="L11" i="16"/>
  <c r="L22" i="16"/>
  <c r="L16" i="16"/>
  <c r="L11" i="1"/>
  <c r="L29" i="1"/>
  <c r="L20" i="16"/>
  <c r="L23" i="1"/>
  <c r="L17" i="16"/>
  <c r="L30" i="1"/>
  <c r="L23" i="16"/>
  <c r="L21" i="16"/>
  <c r="L26" i="16"/>
  <c r="L20" i="1"/>
  <c r="L19" i="1"/>
  <c r="L25" i="16"/>
  <c r="L22" i="1"/>
  <c r="L31" i="16"/>
  <c r="L9" i="16"/>
  <c r="L24" i="16"/>
  <c r="L29" i="16"/>
  <c r="L14" i="1"/>
  <c r="L15" i="16"/>
  <c r="L28" i="1"/>
  <c r="L13" i="1"/>
  <c r="L25" i="1"/>
  <c r="L24" i="1"/>
  <c r="L9" i="1"/>
  <c r="L19" i="17"/>
  <c r="L14" i="17"/>
  <c r="L19" i="16"/>
  <c r="L32" i="16"/>
  <c r="G62" i="21" l="1"/>
  <c r="G63" i="21"/>
  <c r="G52" i="21"/>
  <c r="G53" i="21"/>
  <c r="G50" i="21"/>
  <c r="G43" i="21"/>
  <c r="G46" i="21"/>
  <c r="G60" i="21"/>
  <c r="G42" i="21"/>
  <c r="G56" i="21"/>
  <c r="G54" i="21"/>
  <c r="G51" i="21"/>
  <c r="G44" i="21"/>
  <c r="G58" i="21"/>
  <c r="G55" i="21"/>
  <c r="G64" i="21"/>
  <c r="G57" i="21"/>
  <c r="G47" i="21"/>
  <c r="G61" i="21"/>
  <c r="G49" i="21"/>
  <c r="G45" i="21"/>
  <c r="G40" i="21"/>
  <c r="G48" i="21"/>
  <c r="G59" i="21"/>
  <c r="K45" i="21"/>
  <c r="K48" i="21"/>
  <c r="K49" i="21"/>
  <c r="K44" i="21"/>
  <c r="K52" i="21"/>
  <c r="K41" i="21"/>
  <c r="K53" i="21"/>
  <c r="K50" i="21"/>
  <c r="K43" i="21"/>
  <c r="K46" i="21"/>
  <c r="C53" i="21"/>
  <c r="C42" i="21"/>
  <c r="C43" i="21"/>
  <c r="C41" i="21"/>
  <c r="C46" i="21"/>
  <c r="C44" i="21"/>
  <c r="C50" i="21"/>
  <c r="C40" i="21"/>
  <c r="C61" i="21"/>
  <c r="C55" i="21"/>
  <c r="C59" i="21"/>
  <c r="C51" i="21"/>
  <c r="C47" i="21"/>
  <c r="C49" i="21"/>
  <c r="C62" i="21"/>
  <c r="C56" i="21"/>
  <c r="C45" i="21"/>
  <c r="C54" i="21"/>
  <c r="C60" i="21"/>
  <c r="I12" i="21" l="1"/>
  <c r="K12" i="21" s="1"/>
  <c r="I14" i="21"/>
  <c r="K14" i="21" s="1"/>
  <c r="I11" i="21"/>
  <c r="K11" i="21" s="1"/>
  <c r="E15" i="21"/>
  <c r="G15" i="21" s="1"/>
  <c r="E9" i="21"/>
  <c r="G9" i="21" s="1"/>
  <c r="E12" i="21"/>
  <c r="G12" i="21" s="1"/>
  <c r="E13" i="21"/>
  <c r="G13" i="21" s="1"/>
  <c r="E11" i="21"/>
  <c r="G11" i="21" s="1"/>
  <c r="E10" i="21"/>
  <c r="G10" i="21" s="1"/>
  <c r="E8" i="21"/>
  <c r="G8" i="21" s="1"/>
  <c r="E14" i="21"/>
  <c r="G14" i="21" s="1"/>
  <c r="E7" i="21"/>
  <c r="G7" i="21" s="1"/>
  <c r="E6" i="21"/>
  <c r="G6" i="21" s="1"/>
  <c r="I13" i="21"/>
  <c r="K13" i="21" s="1"/>
  <c r="I7" i="21"/>
  <c r="K7" i="21" s="1"/>
  <c r="I9" i="21"/>
  <c r="I15" i="21"/>
  <c r="K15" i="21" s="1"/>
  <c r="I8" i="21"/>
  <c r="K8" i="21" s="1"/>
  <c r="I6" i="21"/>
  <c r="K6" i="21" s="1"/>
  <c r="I10" i="21"/>
  <c r="K10" i="21" s="1"/>
  <c r="A15" i="21"/>
  <c r="C15" i="21" s="1"/>
  <c r="A10" i="21"/>
  <c r="C10" i="21" s="1"/>
  <c r="A6" i="21"/>
  <c r="C6" i="21" s="1"/>
  <c r="A14" i="21"/>
  <c r="C14" i="21" s="1"/>
  <c r="A13" i="21"/>
  <c r="C13" i="21" s="1"/>
  <c r="A7" i="21"/>
  <c r="C7" i="21" s="1"/>
  <c r="A8" i="21"/>
  <c r="C8" i="21" s="1"/>
  <c r="A11" i="21"/>
  <c r="C11" i="21" s="1"/>
  <c r="A9" i="21"/>
  <c r="C9" i="21" s="1"/>
  <c r="A12" i="21"/>
  <c r="C12" i="21" s="1"/>
  <c r="K9" i="21" l="1"/>
  <c r="E25" i="21" l="1"/>
  <c r="E27" i="21"/>
  <c r="E24" i="21"/>
  <c r="E20" i="21"/>
  <c r="E29" i="21"/>
  <c r="E21" i="21"/>
  <c r="E28" i="21"/>
  <c r="E23" i="21"/>
  <c r="E26" i="21"/>
  <c r="E22" i="21"/>
  <c r="G23" i="21" l="1"/>
  <c r="C9" i="20" s="1"/>
  <c r="A9" i="20"/>
  <c r="G28" i="21"/>
  <c r="C14" i="20" s="1"/>
  <c r="A14" i="20"/>
  <c r="G21" i="21"/>
  <c r="C7" i="20" s="1"/>
  <c r="A7" i="20"/>
  <c r="G22" i="21"/>
  <c r="C8" i="20" s="1"/>
  <c r="A8" i="20"/>
  <c r="G29" i="21"/>
  <c r="C15" i="20" s="1"/>
  <c r="A15" i="20"/>
  <c r="G26" i="21"/>
  <c r="C12" i="20" s="1"/>
  <c r="A12" i="20"/>
  <c r="G24" i="21"/>
  <c r="C10" i="20" s="1"/>
  <c r="A10" i="20"/>
  <c r="G27" i="21"/>
  <c r="C13" i="20" s="1"/>
  <c r="A13" i="20"/>
  <c r="G25" i="21"/>
  <c r="C11" i="20" s="1"/>
  <c r="A11" i="20"/>
  <c r="G20" i="21"/>
  <c r="C6" i="20" s="1"/>
  <c r="A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Cachecho</author>
    <author>Nick Gabriele`</author>
    <author>acachecho</author>
  </authors>
  <commentList>
    <comment ref="I3" authorId="0" shapeId="0" xr:uid="{00000000-0006-0000-0400-000001000000}">
      <text>
        <r>
          <rPr>
            <sz val="9"/>
            <color indexed="81"/>
            <rFont val="Tahoma"/>
            <family val="2"/>
          </rPr>
          <t xml:space="preserve">0.00: No risk incurred 
0.01-0.25: Acceptable
0.26-0.50: Acceptable, Review Required
0.51-0.75: Undesirable
0.76-1.00: Unacceptable Risk
</t>
        </r>
      </text>
    </comment>
    <comment ref="B5" authorId="0" shapeId="0" xr:uid="{00000000-0006-0000-0400-000002000000}">
      <text>
        <r>
          <rPr>
            <sz val="9"/>
            <color indexed="81"/>
            <rFont val="Tahoma"/>
            <family val="2"/>
          </rPr>
          <t xml:space="preserve">0: No probability to occur/Not Applicable
1: Unlikely to occur, but possible in 10 yr period 
2: Likely to occur at least once in 10 yr period 
3: Will occur several times within 10 yr period 
4: Will likely occur frequently in 10 yr period 
</t>
        </r>
      </text>
    </comment>
    <comment ref="I5" authorId="0" shapeId="0" xr:uid="{00000000-0006-0000-0400-000003000000}">
      <text>
        <r>
          <rPr>
            <sz val="9"/>
            <color indexed="81"/>
            <rFont val="Tahoma"/>
            <family val="2"/>
          </rPr>
          <t xml:space="preserve">0: No Relative Risk incurred 
1% - 25%: Low Relative Risk
26% - 50%: Moderate Relative Risk 
51% - 75%: High Relative Risk 
76% - 100%: Highest Relative Risk 
</t>
        </r>
      </text>
    </comment>
    <comment ref="J5" authorId="1" shapeId="0" xr:uid="{00000000-0006-0000-0400-000004000000}">
      <text>
        <r>
          <rPr>
            <sz val="9"/>
            <color indexed="81"/>
            <rFont val="Tahoma"/>
            <family val="2"/>
          </rPr>
          <t xml:space="preserve">Provide quick bulleted explanations of scoring
</t>
        </r>
      </text>
    </comment>
    <comment ref="C7" authorId="0" shapeId="0" xr:uid="{00000000-0006-0000-0400-000005000000}">
      <text>
        <r>
          <rPr>
            <sz val="9"/>
            <color indexed="81"/>
            <rFont val="Tahoma"/>
            <family val="2"/>
          </rPr>
          <t>0: No injuries/death/ Not applicable
1: Low Acuity/Low Volume injuries
2: Low Acuity/High Volume injuries
3: High Acuity/Low Volume injuries/death
4: High Acuity/High Volume injuries/death</t>
        </r>
      </text>
    </comment>
    <comment ref="D7" authorId="1" shapeId="0" xr:uid="{00000000-0006-0000-0400-000006000000}">
      <text>
        <r>
          <rPr>
            <sz val="9"/>
            <color indexed="81"/>
            <rFont val="Tahoma"/>
            <family val="2"/>
          </rPr>
          <t xml:space="preserve">0: No property damage/ Not applicable
1: Minor damage, recovery less than 2 weeks
2: Moderate damage, recovery less than 1 month
3: Severe damage, recovery less than 6 months
4: Total losses likely, recovery greater than 1 year
</t>
        </r>
      </text>
    </comment>
    <comment ref="E7" authorId="1" shapeId="0" xr:uid="{00000000-0006-0000-0400-000007000000}">
      <text>
        <r>
          <rPr>
            <sz val="9"/>
            <color indexed="81"/>
            <rFont val="Tahoma"/>
            <family val="2"/>
          </rPr>
          <t>0: No service disruption/ Not applicable 
1: Disruption to non-essential services 
2: Disruption to non-essential services, possibility of interruption to essential services   
3: Termination of non-essential services, Interruption to essential services 
4: Termination of both non-essential and essential services</t>
        </r>
      </text>
    </comment>
    <comment ref="F7" authorId="0" shapeId="0" xr:uid="{00000000-0006-0000-0400-000008000000}">
      <text>
        <r>
          <rPr>
            <sz val="9"/>
            <color indexed="81"/>
            <rFont val="Tahoma"/>
            <family val="2"/>
          </rPr>
          <t xml:space="preserve">0: Not applicable
1: Plan(s) in place, training up to date
2: Update to plan(s) &amp; training required 
3: Plan(s) and training in development
4: No plan(s) or training in place
</t>
        </r>
      </text>
    </comment>
    <comment ref="G7" authorId="0" shapeId="0" xr:uid="{00000000-0006-0000-0400-000009000000}">
      <text>
        <r>
          <rPr>
            <sz val="9"/>
            <color indexed="81"/>
            <rFont val="Tahoma"/>
            <family val="2"/>
          </rPr>
          <t xml:space="preserve">0: Not applicable
1: Sufficient resources available
2: Limited resources, mustering additional internal staff viable
3: Limited resources, mustering additional internal staff not likely 
4: No resources available, external response required
</t>
        </r>
      </text>
    </comment>
    <comment ref="H7" authorId="0" shapeId="0" xr:uid="{00000000-0006-0000-0400-00000A000000}">
      <text>
        <r>
          <rPr>
            <sz val="9"/>
            <color indexed="81"/>
            <rFont val="Tahoma"/>
            <family val="2"/>
          </rPr>
          <t xml:space="preserve">0: Not applicable/Not needed
1: Resources readily available
2: Resources available, prolonged response likely 
3: Limited resources available, prolonged response likely 
4: No external resources available
</t>
        </r>
      </text>
    </comment>
    <comment ref="A10" authorId="2" shapeId="0" xr:uid="{00000000-0006-0000-0400-00000B000000}">
      <text>
        <r>
          <rPr>
            <sz val="9"/>
            <color indexed="81"/>
            <rFont val="Tahoma"/>
            <family val="2"/>
          </rPr>
          <t>Large amounts of snow or blowing snow, with winds in excess of 35 mph and visibilities of less than 1/4 mile for an extended period of time (at least 3 hours).</t>
        </r>
      </text>
    </comment>
    <comment ref="A13" authorId="1" shapeId="0" xr:uid="{00000000-0006-0000-0400-00000C000000}">
      <text>
        <r>
          <rPr>
            <sz val="9"/>
            <color indexed="81"/>
            <rFont val="Tahoma"/>
            <family val="2"/>
          </rPr>
          <t xml:space="preserve">As declared by the local authorities 
</t>
        </r>
      </text>
    </comment>
    <comment ref="A18" authorId="2" shapeId="0" xr:uid="{00000000-0006-0000-0400-00000D000000}">
      <text>
        <r>
          <rPr>
            <sz val="9"/>
            <color indexed="81"/>
            <rFont val="Tahoma"/>
            <family val="2"/>
          </rPr>
          <t>Winds that exceed 50-60 MPH</t>
        </r>
      </text>
    </comment>
    <comment ref="A20" authorId="1" shapeId="0" xr:uid="{00000000-0006-0000-0400-00000E000000}">
      <text>
        <r>
          <rPr>
            <sz val="9"/>
            <color indexed="81"/>
            <rFont val="Tahoma"/>
            <family val="2"/>
          </rPr>
          <t xml:space="preserve">All Categories 
</t>
        </r>
      </text>
    </comment>
    <comment ref="A24" authorId="2" shapeId="0" xr:uid="{00000000-0006-0000-0400-00000F000000}">
      <text>
        <r>
          <rPr>
            <sz val="9"/>
            <color indexed="81"/>
            <rFont val="Tahoma"/>
            <family val="2"/>
          </rPr>
          <t>A storm that will produce dangerously large hail, high winds, flooding, and/or lightening.</t>
        </r>
      </text>
    </comment>
    <comment ref="A27" authorId="1" shapeId="0" xr:uid="{00000000-0006-0000-0400-000010000000}">
      <text>
        <r>
          <rPr>
            <sz val="9"/>
            <color indexed="81"/>
            <rFont val="Tahoma"/>
            <family val="2"/>
          </rPr>
          <t xml:space="preserve">Hot or Cold Temperature Extremes </t>
        </r>
      </text>
    </comment>
    <comment ref="A28" authorId="2" shapeId="0" xr:uid="{00000000-0006-0000-0400-000011000000}">
      <text>
        <r>
          <rPr>
            <sz val="9"/>
            <color indexed="81"/>
            <rFont val="Tahoma"/>
            <family val="2"/>
          </rPr>
          <t>To include all classifications of tornado</t>
        </r>
      </text>
    </comment>
    <comment ref="A31" authorId="1" shapeId="0" xr:uid="{00000000-0006-0000-0400-000012000000}">
      <text>
        <r>
          <rPr>
            <sz val="9"/>
            <color indexed="81"/>
            <rFont val="Tahoma"/>
            <family val="2"/>
          </rPr>
          <t xml:space="preserve">Replace "Other…" text with any additional hazard to be considered </t>
        </r>
      </text>
    </comment>
    <comment ref="A32" authorId="1" shapeId="0" xr:uid="{00000000-0006-0000-0400-000013000000}">
      <text>
        <r>
          <rPr>
            <sz val="9"/>
            <color indexed="81"/>
            <rFont val="Tahoma"/>
            <family val="2"/>
          </rPr>
          <t xml:space="preserve">Replace "Other…" text with any additional hazard to be considered
</t>
        </r>
      </text>
    </comment>
    <comment ref="A33" authorId="1" shapeId="0" xr:uid="{00000000-0006-0000-0400-000014000000}">
      <text>
        <r>
          <rPr>
            <sz val="9"/>
            <color indexed="81"/>
            <rFont val="Tahoma"/>
            <family val="2"/>
          </rPr>
          <t>Replace "Other…" text with any additional hazard to be considered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Cachecho</author>
    <author>Nick Gabriele`</author>
    <author>acachecho</author>
  </authors>
  <commentList>
    <comment ref="B5" authorId="0" shapeId="0" xr:uid="{00000000-0006-0000-0500-000001000000}">
      <text>
        <r>
          <rPr>
            <sz val="9"/>
            <color indexed="81"/>
            <rFont val="Tahoma"/>
            <family val="2"/>
          </rPr>
          <t xml:space="preserve">0: No probability to occur/Not Applicable
1: Unlikely to occur, but possible in 10 yr period 
2: Likely to occur at least once in 10 yr period 
3: Will occur several times within 10 yr period 
4: Will likely occur frequently in 10 yr period
</t>
        </r>
      </text>
    </comment>
    <comment ref="I5" authorId="0" shapeId="0" xr:uid="{00000000-0006-0000-0500-000002000000}">
      <text>
        <r>
          <rPr>
            <sz val="9"/>
            <color indexed="81"/>
            <rFont val="Tahoma"/>
            <family val="2"/>
          </rPr>
          <t xml:space="preserve">0: No Relative Risk incurred 
1% - 25%: Low Relative Risk
26% - 50%: Moderate Relative Risk 
51% - 75%: High Relative Risk 
76% - 100%: Highest Relative Risk 
</t>
        </r>
      </text>
    </comment>
    <comment ref="J5" authorId="1" shapeId="0" xr:uid="{00000000-0006-0000-0500-000003000000}">
      <text>
        <r>
          <rPr>
            <sz val="9"/>
            <color indexed="81"/>
            <rFont val="Tahoma"/>
            <family val="2"/>
          </rPr>
          <t>Provide quick bulleted explanations of scoring</t>
        </r>
        <r>
          <rPr>
            <b/>
            <sz val="9"/>
            <color indexed="81"/>
            <rFont val="Tahoma"/>
            <family val="2"/>
          </rPr>
          <t xml:space="preserve"> </t>
        </r>
        <r>
          <rPr>
            <sz val="9"/>
            <color indexed="81"/>
            <rFont val="Tahoma"/>
            <family val="2"/>
          </rPr>
          <t xml:space="preserve">
</t>
        </r>
      </text>
    </comment>
    <comment ref="C7" authorId="0" shapeId="0" xr:uid="{00000000-0006-0000-0500-000004000000}">
      <text>
        <r>
          <rPr>
            <sz val="9"/>
            <color indexed="81"/>
            <rFont val="Tahoma"/>
            <family val="2"/>
          </rPr>
          <t xml:space="preserve">0: No injuries/death/ Not applicable
1: Low Acuity/Low Volume injuries
2: Low Acuity/High Volume injuries
3: High Acuity/Low Volume injuries/death
4: High Acuity/High Volume injuries/death
</t>
        </r>
      </text>
    </comment>
    <comment ref="D7" authorId="1" shapeId="0" xr:uid="{00000000-0006-0000-0500-000005000000}">
      <text>
        <r>
          <rPr>
            <sz val="9"/>
            <color indexed="81"/>
            <rFont val="Tahoma"/>
            <family val="2"/>
          </rPr>
          <t xml:space="preserve">0: No property damage/ Not applicable
1: Minor damage, recovery less than 2 weeks
2: Moderate damage, recovery less than 1 month
3: Severe damage, recovery less than 6 months
4: Total losses likely, recovery greater than 1 year
</t>
        </r>
      </text>
    </comment>
    <comment ref="E7" authorId="1" shapeId="0" xr:uid="{00000000-0006-0000-0500-000006000000}">
      <text>
        <r>
          <rPr>
            <sz val="9"/>
            <color indexed="81"/>
            <rFont val="Tahoma"/>
            <family val="2"/>
          </rPr>
          <t>0: No service disruption/ Not applicable 
1: Disruption to non-essential services 
2: Disruption to non-essential services, possibility of interruption to essential services   
3: Termination of non-essential services, Interruption to essential services 
4: Termination of both non-essential and essential serviceses</t>
        </r>
      </text>
    </comment>
    <comment ref="F7" authorId="0" shapeId="0" xr:uid="{00000000-0006-0000-0500-000007000000}">
      <text>
        <r>
          <rPr>
            <sz val="9"/>
            <color indexed="81"/>
            <rFont val="Tahoma"/>
            <family val="2"/>
          </rPr>
          <t xml:space="preserve">0: Not applicable
1: Plan(s) in place, training up to date
2: Update to plan(s) &amp; training required 
3: Plan(s) and training in development
4: No plan(s) or training in place
</t>
        </r>
      </text>
    </comment>
    <comment ref="G7" authorId="0" shapeId="0" xr:uid="{00000000-0006-0000-0500-000008000000}">
      <text>
        <r>
          <rPr>
            <sz val="9"/>
            <color indexed="81"/>
            <rFont val="Tahoma"/>
            <family val="2"/>
          </rPr>
          <t xml:space="preserve">0: Not applicable
1: Sufficient resources available
2: Limited resources, mustering additional internal staff viable
3: Limited resources, mustering additional internal staff not likely 
4: No resources available, external response required
</t>
        </r>
      </text>
    </comment>
    <comment ref="H7" authorId="0" shapeId="0" xr:uid="{00000000-0006-0000-0500-000009000000}">
      <text>
        <r>
          <rPr>
            <sz val="9"/>
            <color indexed="81"/>
            <rFont val="Tahoma"/>
            <family val="2"/>
          </rPr>
          <t xml:space="preserve">0: Not applicable/Not needed
1: Resources readily available
2: Resources available, prolonged response likely 
3: Limited resources available, prolonged response likely 
4: No external resources available
</t>
        </r>
      </text>
    </comment>
    <comment ref="A11" authorId="1" shapeId="0" xr:uid="{00000000-0006-0000-0500-00000A000000}">
      <text>
        <r>
          <rPr>
            <sz val="9"/>
            <color indexed="81"/>
            <rFont val="Tahoma"/>
            <family val="2"/>
          </rPr>
          <t xml:space="preserve">Includes loss of telephones, but also loss of any other standard-use communications systems </t>
        </r>
      </text>
    </comment>
    <comment ref="A12" authorId="1" shapeId="0" xr:uid="{00000000-0006-0000-0500-00000B000000}">
      <text>
        <r>
          <rPr>
            <sz val="9"/>
            <color indexed="81"/>
            <rFont val="Tahoma"/>
            <family val="2"/>
          </rPr>
          <t>Potential from any external source including chemical plants, transportation, etc.</t>
        </r>
      </text>
    </comment>
    <comment ref="A14" authorId="1" shapeId="0" xr:uid="{00000000-0006-0000-0500-00000C000000}">
      <text>
        <r>
          <rPr>
            <sz val="9"/>
            <color indexed="81"/>
            <rFont val="Tahoma"/>
            <family val="2"/>
          </rPr>
          <t>A clinical application disruption includes any application that directly impacts patient care. This may include but is not limited to Electronic Medical Record system, Pharmaceutical databases, Imaging Software, etc.</t>
        </r>
      </text>
    </comment>
    <comment ref="A20" authorId="2" shapeId="0" xr:uid="{00000000-0006-0000-0500-00000D000000}">
      <text>
        <r>
          <rPr>
            <sz val="9"/>
            <color indexed="81"/>
            <rFont val="Tahoma"/>
            <family val="2"/>
          </rPr>
          <t>Failure of primary and secondary (alternate) electrical supply.</t>
        </r>
      </text>
    </comment>
    <comment ref="A21" authorId="1" shapeId="0" xr:uid="{00000000-0006-0000-0500-00000E000000}">
      <text>
        <r>
          <rPr>
            <sz val="9"/>
            <color indexed="81"/>
            <rFont val="Tahoma"/>
            <family val="2"/>
          </rPr>
          <t xml:space="preserve">Potential from external source of any type of hazardous material 
</t>
        </r>
      </text>
    </comment>
    <comment ref="A22" authorId="1" shapeId="0" xr:uid="{00000000-0006-0000-0500-00000F000000}">
      <text>
        <r>
          <rPr>
            <sz val="9"/>
            <color indexed="81"/>
            <rFont val="Tahoma"/>
            <family val="2"/>
          </rPr>
          <t xml:space="preserve">From internal sources, spills, etc. Can include any type of hazardous material from fuel oil to mercury, radiological, etc.
</t>
        </r>
      </text>
    </comment>
    <comment ref="A27" authorId="1" shapeId="0" xr:uid="{00000000-0006-0000-0500-000010000000}">
      <text>
        <r>
          <rPr>
            <sz val="9"/>
            <color indexed="81"/>
            <rFont val="Tahoma"/>
            <family val="2"/>
          </rPr>
          <t>Facility is in a designated Emergency Planning Zone</t>
        </r>
      </text>
    </comment>
    <comment ref="A28" authorId="1" shapeId="0" xr:uid="{00000000-0006-0000-0500-000011000000}">
      <text>
        <r>
          <rPr>
            <sz val="9"/>
            <color indexed="81"/>
            <rFont val="Tahoma"/>
            <family val="2"/>
          </rPr>
          <t>Buses, rail or subway system public transportation disruption for any reason</t>
        </r>
      </text>
    </comment>
    <comment ref="A33" authorId="1" shapeId="0" xr:uid="{00000000-0006-0000-0500-000012000000}">
      <text>
        <r>
          <rPr>
            <sz val="9"/>
            <color indexed="81"/>
            <rFont val="Tahoma"/>
            <family val="2"/>
          </rPr>
          <t xml:space="preserve">Replace "Other…" text with any additional hazard to be considered </t>
        </r>
      </text>
    </comment>
    <comment ref="A34" authorId="1" shapeId="0" xr:uid="{00000000-0006-0000-0500-000013000000}">
      <text>
        <r>
          <rPr>
            <sz val="9"/>
            <color indexed="81"/>
            <rFont val="Tahoma"/>
            <family val="2"/>
          </rPr>
          <t xml:space="preserve">Replace "Other…" text with any additional hazard to be considered
</t>
        </r>
      </text>
    </comment>
    <comment ref="A35" authorId="1" shapeId="0" xr:uid="{00000000-0006-0000-0500-000014000000}">
      <text>
        <r>
          <rPr>
            <sz val="9"/>
            <color indexed="81"/>
            <rFont val="Tahoma"/>
            <family val="2"/>
          </rPr>
          <t>Replace "Other…" text with any additional hazard to be considered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Cachecho</author>
    <author>Nick Gabriele`</author>
    <author>acachecho</author>
  </authors>
  <commentList>
    <comment ref="I3" authorId="0" shapeId="0" xr:uid="{00000000-0006-0000-0600-000001000000}">
      <text>
        <r>
          <rPr>
            <sz val="9"/>
            <color indexed="81"/>
            <rFont val="Tahoma"/>
            <family val="2"/>
          </rPr>
          <t xml:space="preserve">
0.00: No risk incurred 
0.01-0.25: Acceptable
0.26-0.50: Acceptable, Review Required
0.51-0.75: Undesirable
0.76-1.00: Unacceptable Risk
</t>
        </r>
      </text>
    </comment>
    <comment ref="B5" authorId="0" shapeId="0" xr:uid="{00000000-0006-0000-0600-000002000000}">
      <text>
        <r>
          <rPr>
            <sz val="9"/>
            <color indexed="81"/>
            <rFont val="Tahoma"/>
            <family val="2"/>
          </rPr>
          <t xml:space="preserve">0: No probability to occur/Not Applicable
1: Unlikely to occur, but possible in 10 yr period 
2: Likely to occur at least once in 10 yr period 
3: Will occur several times within 10 yr period 
4: Will likely occur frequently in 10 yr period
</t>
        </r>
      </text>
    </comment>
    <comment ref="I5" authorId="0" shapeId="0" xr:uid="{00000000-0006-0000-0600-000003000000}">
      <text>
        <r>
          <rPr>
            <sz val="9"/>
            <color indexed="81"/>
            <rFont val="Tahoma"/>
            <family val="2"/>
          </rPr>
          <t xml:space="preserve">0: No Relative Risk incurred 
1% - 25%: Low Relative Risk
26% - 50%: Moderate Relative Risk 
51% - 75%: High Relative Risk 
76% - 100%: Highest Relative Risk </t>
        </r>
      </text>
    </comment>
    <comment ref="J5" authorId="1" shapeId="0" xr:uid="{00000000-0006-0000-0600-000004000000}">
      <text>
        <r>
          <rPr>
            <sz val="9"/>
            <color indexed="81"/>
            <rFont val="Tahoma"/>
            <family val="2"/>
          </rPr>
          <t xml:space="preserve">Provide quick bulleted explanations of scoring.
</t>
        </r>
      </text>
    </comment>
    <comment ref="C7" authorId="0" shapeId="0" xr:uid="{00000000-0006-0000-0600-000005000000}">
      <text>
        <r>
          <rPr>
            <sz val="9"/>
            <color indexed="81"/>
            <rFont val="Tahoma"/>
            <family val="2"/>
          </rPr>
          <t xml:space="preserve">0: No injuries/death/ Not applicable
1: Low Acuity/Low Volume injuries
2: Low Acuity/High Volume injuries
3: High Acuity/Low Volume injuries/death
4: High Acuity/High Volume injuries/death
</t>
        </r>
      </text>
    </comment>
    <comment ref="D7" authorId="1" shapeId="0" xr:uid="{00000000-0006-0000-0600-000006000000}">
      <text>
        <r>
          <rPr>
            <sz val="9"/>
            <color indexed="81"/>
            <rFont val="Tahoma"/>
            <family val="2"/>
          </rPr>
          <t xml:space="preserve">0: No property damage/ Not applicable
1: Minor damage, recovery less than 2 weeks
2: Moderate damage, recovery less than 1 month
3: Severe damage, recovery less than 6 months
4: Total losses likely, recovery greater than 1 year
</t>
        </r>
      </text>
    </comment>
    <comment ref="E7" authorId="1" shapeId="0" xr:uid="{00000000-0006-0000-0600-000007000000}">
      <text>
        <r>
          <rPr>
            <sz val="9"/>
            <color indexed="81"/>
            <rFont val="Tahoma"/>
            <family val="2"/>
          </rPr>
          <t>0: No service disruption/ Not applicable 
1: Disruption to non-essential services 
2: Disruption to non-essential services, possibility of interruption to essential services   
3: Termination of non-essential services, Interruption to essential services 
4: Termination of both non-essential and essential services</t>
        </r>
      </text>
    </comment>
    <comment ref="F7" authorId="0" shapeId="0" xr:uid="{00000000-0006-0000-0600-000008000000}">
      <text>
        <r>
          <rPr>
            <sz val="9"/>
            <color indexed="81"/>
            <rFont val="Tahoma"/>
            <family val="2"/>
          </rPr>
          <t xml:space="preserve">0: Not applicable
1: Plan(s) in place, training up to date
2: Update to plan(s) &amp; training required 
3: Plan(s) and training in development
4: No plan(s) or training in place
</t>
        </r>
      </text>
    </comment>
    <comment ref="G7" authorId="0" shapeId="0" xr:uid="{00000000-0006-0000-0600-000009000000}">
      <text>
        <r>
          <rPr>
            <sz val="9"/>
            <color indexed="81"/>
            <rFont val="Tahoma"/>
            <family val="2"/>
          </rPr>
          <t xml:space="preserve">0: Not applicable
1: Sufficient resources available
2: Limited resources, mustering additional internal staff viable
3: Limited resources, mustering additional internal staff not likely 
4: No resources available, external response required
</t>
        </r>
      </text>
    </comment>
    <comment ref="H7" authorId="0" shapeId="0" xr:uid="{00000000-0006-0000-0600-00000A000000}">
      <text>
        <r>
          <rPr>
            <sz val="9"/>
            <color indexed="81"/>
            <rFont val="Tahoma"/>
            <family val="2"/>
          </rPr>
          <t xml:space="preserve">0: Not applicable/Not needed
1: Resources readily available
2: Resources available, prolonged response likely 
3: Limited resources available, prolonged response likely 
4: No external resources available
</t>
        </r>
      </text>
    </comment>
    <comment ref="A17" authorId="2" shapeId="0" xr:uid="{00000000-0006-0000-0600-000011000000}">
      <text>
        <r>
          <rPr>
            <sz val="9"/>
            <color indexed="81"/>
            <rFont val="Tahoma"/>
            <family val="2"/>
          </rPr>
          <t xml:space="preserve">Finding an actual suspicious package or substance </t>
        </r>
      </text>
    </comment>
    <comment ref="A18" authorId="1" shapeId="0" xr:uid="{00000000-0006-0000-0600-000012000000}">
      <text>
        <r>
          <rPr>
            <sz val="9"/>
            <color indexed="81"/>
            <rFont val="Tahoma"/>
            <family val="2"/>
          </rPr>
          <t>This would be an influx of patients NOT a Mass Casualty Incident, for example as a receiving site for another facilty's evacuation.</t>
        </r>
      </text>
    </comment>
    <comment ref="A19" authorId="1" shapeId="0" xr:uid="{00000000-0006-0000-0600-000013000000}">
      <text>
        <r>
          <rPr>
            <sz val="9"/>
            <color indexed="81"/>
            <rFont val="Tahoma"/>
            <family val="2"/>
          </rPr>
          <t xml:space="preserve">This would be terrorist event (CBRN - Chemical, Biological, Radiological or Nuclear) in the community or region.
</t>
        </r>
      </text>
    </comment>
    <comment ref="A22" authorId="1" shapeId="0" xr:uid="{00000000-0006-0000-0600-000014000000}">
      <text>
        <r>
          <rPr>
            <sz val="9"/>
            <color indexed="81"/>
            <rFont val="Tahoma"/>
            <family val="2"/>
          </rPr>
          <t xml:space="preserve">Replace "Other…" text with any additional hazard to be considered </t>
        </r>
      </text>
    </comment>
    <comment ref="A23" authorId="1" shapeId="0" xr:uid="{00000000-0006-0000-0600-000015000000}">
      <text>
        <r>
          <rPr>
            <sz val="9"/>
            <color indexed="81"/>
            <rFont val="Tahoma"/>
            <family val="2"/>
          </rPr>
          <t xml:space="preserve">Replace "Other…" text with any additional hazard to be considered
</t>
        </r>
      </text>
    </comment>
    <comment ref="A24" authorId="1" shapeId="0" xr:uid="{00000000-0006-0000-0600-000016000000}">
      <text>
        <r>
          <rPr>
            <sz val="9"/>
            <color indexed="81"/>
            <rFont val="Tahoma"/>
            <family val="2"/>
          </rPr>
          <t>Replace "Other…" text with any additional hazard to be considered</t>
        </r>
      </text>
    </comment>
  </commentList>
</comments>
</file>

<file path=xl/sharedStrings.xml><?xml version="1.0" encoding="utf-8"?>
<sst xmlns="http://schemas.openxmlformats.org/spreadsheetml/2006/main" count="376" uniqueCount="234">
  <si>
    <t>HUMAN IMPACT</t>
  </si>
  <si>
    <t>PREPARED-NESS</t>
  </si>
  <si>
    <t>INTERNAL RESPONSE</t>
  </si>
  <si>
    <t>EXTERNAL RESPONSE</t>
  </si>
  <si>
    <t>PROBABILITY</t>
  </si>
  <si>
    <t>RISK</t>
  </si>
  <si>
    <t>Possibility of death or injury</t>
  </si>
  <si>
    <t>Physical losses and damages</t>
  </si>
  <si>
    <t>Preplanning</t>
  </si>
  <si>
    <t>Community/    Mutual Aid staff and supplies</t>
  </si>
  <si>
    <t>Tornado</t>
  </si>
  <si>
    <t>Severe Thunderstorm</t>
  </si>
  <si>
    <t>Blizzard</t>
  </si>
  <si>
    <t>Drought</t>
  </si>
  <si>
    <t>Landslide</t>
  </si>
  <si>
    <t>SEVERITY</t>
  </si>
  <si>
    <t>PROBABILITY
(0-4)</t>
  </si>
  <si>
    <t>Fuel Shortage</t>
  </si>
  <si>
    <t>Fire, Internal</t>
  </si>
  <si>
    <t>Flood, Internal</t>
  </si>
  <si>
    <t>Civil Disturbance</t>
  </si>
  <si>
    <t>Hostage Situation</t>
  </si>
  <si>
    <t>Probability</t>
  </si>
  <si>
    <t>Severity</t>
  </si>
  <si>
    <t>Wild Fire</t>
  </si>
  <si>
    <t>Average Score</t>
  </si>
  <si>
    <t>Damaging Winds</t>
  </si>
  <si>
    <r>
      <rPr>
        <sz val="12"/>
        <color theme="1"/>
        <rFont val="Calibri"/>
        <family val="2"/>
        <scheme val="minor"/>
      </rPr>
      <t>Hazard Vulnerability Assessment</t>
    </r>
    <r>
      <rPr>
        <b/>
        <sz val="12"/>
        <color theme="1"/>
        <rFont val="Calibri"/>
        <family val="2"/>
        <scheme val="minor"/>
      </rPr>
      <t xml:space="preserve">
NATURAL HAZARDS</t>
    </r>
  </si>
  <si>
    <r>
      <rPr>
        <sz val="12"/>
        <color theme="1"/>
        <rFont val="Calibri"/>
        <family val="2"/>
        <scheme val="minor"/>
      </rPr>
      <t>Hazard Vulnerability Assessment</t>
    </r>
    <r>
      <rPr>
        <b/>
        <sz val="12"/>
        <color theme="1"/>
        <rFont val="Calibri"/>
        <family val="2"/>
        <scheme val="minor"/>
      </rPr>
      <t xml:space="preserve">
TECHNOLOGICAL HAZARDS</t>
    </r>
  </si>
  <si>
    <r>
      <rPr>
        <sz val="12"/>
        <color theme="1"/>
        <rFont val="Calibri"/>
        <family val="2"/>
        <scheme val="minor"/>
      </rPr>
      <t>Hazard Vulnerability Assessment</t>
    </r>
    <r>
      <rPr>
        <b/>
        <sz val="12"/>
        <color theme="1"/>
        <rFont val="Calibri"/>
        <family val="2"/>
        <scheme val="minor"/>
      </rPr>
      <t xml:space="preserve">
HUMAN HAZARDS</t>
    </r>
  </si>
  <si>
    <t>Cyber Attack</t>
  </si>
  <si>
    <t>SCORING SCALE</t>
  </si>
  <si>
    <t>Category</t>
  </si>
  <si>
    <t>Definition</t>
  </si>
  <si>
    <t>Scoring Scale</t>
  </si>
  <si>
    <t>Max Score</t>
  </si>
  <si>
    <t>Risk</t>
  </si>
  <si>
    <t>Impact</t>
  </si>
  <si>
    <t>Human Impact</t>
  </si>
  <si>
    <t>Mitigation</t>
  </si>
  <si>
    <t>Preparedness</t>
  </si>
  <si>
    <t>Internal Response</t>
  </si>
  <si>
    <t>External Response</t>
  </si>
  <si>
    <t>Status of current plans</t>
  </si>
  <si>
    <t>Frequency of drills</t>
  </si>
  <si>
    <t>Insurance</t>
  </si>
  <si>
    <t>Availability of alternate sources for critical supplies/services</t>
  </si>
  <si>
    <t>Types of supplies on hand/will they meet need?</t>
  </si>
  <si>
    <t>Volume of supplies on hand/will they meet need?</t>
  </si>
  <si>
    <t>Staff availability</t>
  </si>
  <si>
    <t>Availability of back-up systems</t>
  </si>
  <si>
    <t>Internal resources ability to withstand disasters/survivability</t>
  </si>
  <si>
    <t>Coordination with local and state agencies</t>
  </si>
  <si>
    <t>Time to marshal an on-scene response</t>
  </si>
  <si>
    <t>Coordination with proximal health care facilities</t>
  </si>
  <si>
    <t>Scope of response capability</t>
  </si>
  <si>
    <t>Coordination with treatment specific facilities</t>
  </si>
  <si>
    <t>Historical evaluation of response success</t>
  </si>
  <si>
    <t>Community resources</t>
  </si>
  <si>
    <t>Cost to replace</t>
  </si>
  <si>
    <t>Cost to set up temporary replacement</t>
  </si>
  <si>
    <t>Cost to repair</t>
  </si>
  <si>
    <t>Time to recover</t>
  </si>
  <si>
    <t>Business interruption</t>
  </si>
  <si>
    <t>Employees unable to report to work</t>
  </si>
  <si>
    <t>Customers unable to reach facility</t>
  </si>
  <si>
    <t>Company in violation of contractual agreements</t>
  </si>
  <si>
    <t>Imposition of fines and penalties or legal costs</t>
  </si>
  <si>
    <t>Interruption of critical supplies</t>
  </si>
  <si>
    <t>Interruption of product distribution</t>
  </si>
  <si>
    <t>Reputation and public image</t>
  </si>
  <si>
    <t>Financial impact/burden</t>
  </si>
  <si>
    <t>Ø</t>
  </si>
  <si>
    <t>Known Risk</t>
  </si>
  <si>
    <t>Historical Data (10 Year Time Frame)</t>
  </si>
  <si>
    <t>Loss of business</t>
  </si>
  <si>
    <t>Training and implementation status</t>
  </si>
  <si>
    <t>Coordination with Memorandums of Understanding</t>
  </si>
  <si>
    <t>Types of agreements with community agencies/drills</t>
  </si>
  <si>
    <t>Local emergency response availability</t>
  </si>
  <si>
    <t>Relative Risk</t>
  </si>
  <si>
    <t>HAZARD</t>
  </si>
  <si>
    <t>IMPACT</t>
  </si>
  <si>
    <t>MITIGATION</t>
  </si>
  <si>
    <t>Public Transportation Disruption</t>
  </si>
  <si>
    <t>Sewer Disruption</t>
  </si>
  <si>
    <t>Score</t>
  </si>
  <si>
    <t>Minor damage, recovery less than 2 weeks</t>
  </si>
  <si>
    <t>Moderate damage, recovery less than 1 month</t>
  </si>
  <si>
    <t>Severe damage, recovery less than 6 months</t>
  </si>
  <si>
    <t>Total losses likely, recovery greater than 1 year</t>
  </si>
  <si>
    <t>Disruption to non-essential services</t>
  </si>
  <si>
    <t>Disruption to non-essential services, possibility of interruption to essential services</t>
  </si>
  <si>
    <t>Termination of both non-essential and essential services</t>
  </si>
  <si>
    <t>Not applicable</t>
  </si>
  <si>
    <t>Plan(s) in place, training up to date</t>
  </si>
  <si>
    <t>Update to plan(s) &amp; training required</t>
  </si>
  <si>
    <t>Plan(s) and training in development</t>
  </si>
  <si>
    <t>No plan(s) or training in place</t>
  </si>
  <si>
    <t>Sufficient resources available</t>
  </si>
  <si>
    <t>No resources available, external response required</t>
  </si>
  <si>
    <t>Resources readily available</t>
  </si>
  <si>
    <t>No external resources available</t>
  </si>
  <si>
    <r>
      <t xml:space="preserve">Issues to consider for </t>
    </r>
    <r>
      <rPr>
        <b/>
        <sz val="11"/>
        <rFont val="Calibri"/>
        <family val="2"/>
        <scheme val="minor"/>
      </rPr>
      <t>probability</t>
    </r>
    <r>
      <rPr>
        <sz val="11"/>
        <rFont val="Calibri"/>
        <family val="2"/>
        <scheme val="minor"/>
      </rPr>
      <t xml:space="preserve"> include, but are not limited to:</t>
    </r>
  </si>
  <si>
    <r>
      <t xml:space="preserve">Issues to consider for </t>
    </r>
    <r>
      <rPr>
        <b/>
        <sz val="11"/>
        <rFont val="Calibri"/>
        <family val="2"/>
        <scheme val="minor"/>
      </rPr>
      <t>preparedness</t>
    </r>
    <r>
      <rPr>
        <sz val="11"/>
        <rFont val="Calibri"/>
        <family val="2"/>
        <scheme val="minor"/>
      </rPr>
      <t xml:space="preserve"> include, but are not limited to:</t>
    </r>
  </si>
  <si>
    <r>
      <t xml:space="preserve">Issues to consider for </t>
    </r>
    <r>
      <rPr>
        <b/>
        <sz val="11"/>
        <color theme="1"/>
        <rFont val="Calibri"/>
        <family val="2"/>
        <scheme val="minor"/>
      </rPr>
      <t>human impact</t>
    </r>
    <r>
      <rPr>
        <sz val="11"/>
        <color theme="1"/>
        <rFont val="Calibri"/>
        <family val="2"/>
        <scheme val="minor"/>
      </rPr>
      <t xml:space="preserve"> include, but are not limited to:</t>
    </r>
  </si>
  <si>
    <r>
      <t xml:space="preserve">Issues to consider for </t>
    </r>
    <r>
      <rPr>
        <b/>
        <sz val="11"/>
        <rFont val="Calibri"/>
        <family val="2"/>
        <scheme val="minor"/>
      </rPr>
      <t>internal resources</t>
    </r>
    <r>
      <rPr>
        <sz val="11"/>
        <rFont val="Calibri"/>
        <family val="2"/>
        <scheme val="minor"/>
      </rPr>
      <t xml:space="preserve"> include, but are not limited to:</t>
    </r>
  </si>
  <si>
    <r>
      <t xml:space="preserve">Issues to consider for </t>
    </r>
    <r>
      <rPr>
        <b/>
        <sz val="11"/>
        <rFont val="Calibri"/>
        <family val="2"/>
        <scheme val="minor"/>
      </rPr>
      <t>external resources</t>
    </r>
    <r>
      <rPr>
        <sz val="11"/>
        <rFont val="Calibri"/>
        <family val="2"/>
        <scheme val="minor"/>
      </rPr>
      <t xml:space="preserve"> include, but are not limited to:</t>
    </r>
  </si>
  <si>
    <r>
      <t>Probability</t>
    </r>
    <r>
      <rPr>
        <b/>
        <vertAlign val="superscript"/>
        <sz val="12"/>
        <color theme="1"/>
        <rFont val="Calibri"/>
        <family val="2"/>
        <scheme val="minor"/>
      </rPr>
      <t>1</t>
    </r>
  </si>
  <si>
    <r>
      <t xml:space="preserve">1 </t>
    </r>
    <r>
      <rPr>
        <sz val="12"/>
        <color theme="1"/>
        <rFont val="Calibri"/>
        <family val="2"/>
        <scheme val="minor"/>
      </rPr>
      <t>Historical analysis based on a ten (10) year trend</t>
    </r>
  </si>
  <si>
    <t>Cost to repair/replace based on past incidents</t>
  </si>
  <si>
    <t>Revenue lost during past incidents</t>
  </si>
  <si>
    <t>The plans, policies, and procedures implemented by the facility that will be implemented should the incident occur.</t>
  </si>
  <si>
    <t>CONSIDERATIONS FOR COMPLETING THE ANALYSIS FORMS</t>
  </si>
  <si>
    <t>PROPERTY
IMPACT</t>
  </si>
  <si>
    <t>BUSINESS
IMPACT</t>
  </si>
  <si>
    <t>Avalanche</t>
  </si>
  <si>
    <t>Dam Failure</t>
  </si>
  <si>
    <t>Earthquake</t>
  </si>
  <si>
    <t>Dust / Sand Storm</t>
  </si>
  <si>
    <t>Hurricane</t>
  </si>
  <si>
    <t>Hail Storm</t>
  </si>
  <si>
    <t>Infection Disease (SARS, Flu, etc)</t>
  </si>
  <si>
    <t>Temperature Extremes</t>
  </si>
  <si>
    <t>Volcanic Eruption</t>
  </si>
  <si>
    <t>Coastal Tsunami / Erosion</t>
  </si>
  <si>
    <t>Snow / Ice Storm</t>
  </si>
  <si>
    <t>Communications Systems Failure</t>
  </si>
  <si>
    <t>Commercial Power Failure</t>
  </si>
  <si>
    <t>EHR/Information Systems Disruption</t>
  </si>
  <si>
    <t>Hazmat Exposure, Internal</t>
  </si>
  <si>
    <t>Fire Alarm System (Detection) Failure</t>
  </si>
  <si>
    <t>Generator Failure</t>
  </si>
  <si>
    <t>HVAC Failure</t>
  </si>
  <si>
    <t>Natural Gas Failure</t>
  </si>
  <si>
    <t>Hazmat Exposure, External</t>
  </si>
  <si>
    <t>Labor Dispute/Strike</t>
  </si>
  <si>
    <t>Natural Gas Odor/Leak</t>
  </si>
  <si>
    <t>Workplace Violence</t>
  </si>
  <si>
    <t>Interruption of services</t>
  </si>
  <si>
    <t>Time, effectiveness, resources</t>
  </si>
  <si>
    <t xml:space="preserve">Water Supply Disruption (Potable) </t>
  </si>
  <si>
    <t>Vendors: Inability to deliver supplies</t>
  </si>
  <si>
    <t>Vendors: Inability to respond for repairs</t>
  </si>
  <si>
    <t>Community or Regional Terrorism (CBRN)</t>
  </si>
  <si>
    <t>Suspicious Package or Substance</t>
  </si>
  <si>
    <t>Nuclear Facility EPZ</t>
  </si>
  <si>
    <r>
      <t>Issues to consider for</t>
    </r>
    <r>
      <rPr>
        <b/>
        <sz val="11"/>
        <color theme="1"/>
        <rFont val="Calibri"/>
        <family val="2"/>
        <scheme val="minor"/>
      </rPr>
      <t xml:space="preserve"> property impact</t>
    </r>
    <r>
      <rPr>
        <sz val="11"/>
        <color theme="1"/>
        <rFont val="Calibri"/>
        <family val="2"/>
        <scheme val="minor"/>
      </rPr>
      <t xml:space="preserve"> include, but are not limited to:</t>
    </r>
  </si>
  <si>
    <r>
      <t xml:space="preserve">Issues to consider for </t>
    </r>
    <r>
      <rPr>
        <b/>
        <sz val="11"/>
        <color theme="1"/>
        <rFont val="Calibri"/>
        <family val="2"/>
        <scheme val="minor"/>
      </rPr>
      <t>business impact</t>
    </r>
    <r>
      <rPr>
        <sz val="11"/>
        <color theme="1"/>
        <rFont val="Calibri"/>
        <family val="2"/>
        <scheme val="minor"/>
      </rPr>
      <t xml:space="preserve"> include, but are not limited to:</t>
    </r>
  </si>
  <si>
    <t>Comments</t>
  </si>
  <si>
    <t>Property Impact</t>
  </si>
  <si>
    <t>Sheltering in Place (Staff, Staff Families, Pets)</t>
  </si>
  <si>
    <t>Active Shooter / Person with a Weapon</t>
  </si>
  <si>
    <t>Fire Protection System Loss (Suppression)</t>
  </si>
  <si>
    <t>Contamination of Outside Air</t>
  </si>
  <si>
    <t>Color Scale</t>
  </si>
  <si>
    <t>Natural</t>
  </si>
  <si>
    <t>Technological</t>
  </si>
  <si>
    <t>Human</t>
  </si>
  <si>
    <t>Hazard Specific Risk</t>
  </si>
  <si>
    <t>FACILITY SUMMARY OF HAZARD ANALYSIS</t>
  </si>
  <si>
    <t>OVERALL RISK TO THE FACILITY</t>
  </si>
  <si>
    <t>FACILITY</t>
  </si>
  <si>
    <t xml:space="preserve">Unlikely to occur, but possible in 10 yr period </t>
  </si>
  <si>
    <t xml:space="preserve">Likely to occur at least once in 10 yr period </t>
  </si>
  <si>
    <t xml:space="preserve">Will occur several times within 10 yr period </t>
  </si>
  <si>
    <t>Historical review of last 10 years and the likelihood that the event will occur within the next 10 years.</t>
  </si>
  <si>
    <t>Business Impact</t>
  </si>
  <si>
    <t>The loss resulting from the extent of service interruption or termination of services that may impair the facility's ability to provide care.</t>
  </si>
  <si>
    <t>The extent of damage and/or loss of infrastructure that could limit or eliminate  medical care and impact the ability to provide care and the financial cost to resume normal operations.</t>
  </si>
  <si>
    <t>The ability of the facility to coordinate resources in the event an incident occurs.</t>
  </si>
  <si>
    <t>Limited resources, mustering additional internal staff viable</t>
  </si>
  <si>
    <t xml:space="preserve">Resources available, prolonged response likely </t>
  </si>
  <si>
    <t xml:space="preserve">Limited resources available, prolonged response likely </t>
  </si>
  <si>
    <t xml:space="preserve">Will likely occur frequently in 10 yr period </t>
  </si>
  <si>
    <t>Termination of non-essential services, Interruption to essential services</t>
  </si>
  <si>
    <t xml:space="preserve">Limited resources, mustering additional internal staff not likely </t>
  </si>
  <si>
    <t xml:space="preserve">Carbon Monoxide Release (Internal) </t>
  </si>
  <si>
    <t>Low Acuity/Low Volume injuries</t>
  </si>
  <si>
    <t>Low Acuity/High Volume injuries</t>
  </si>
  <si>
    <t>High Acuity/Low Volume injuries or death</t>
  </si>
  <si>
    <t>High Acuity/High Volume injuries or death</t>
  </si>
  <si>
    <t>Not applicable/ Not needed</t>
  </si>
  <si>
    <t xml:space="preserve">No injuries or death/ Not applicable </t>
  </si>
  <si>
    <t>No property damage/ Not applicable</t>
  </si>
  <si>
    <t>No service disruption/ Not applicable</t>
  </si>
  <si>
    <t>TOP 10 HVA</t>
  </si>
  <si>
    <t>RANK</t>
  </si>
  <si>
    <t>Natural Disaters</t>
  </si>
  <si>
    <t>Technogical Disasters</t>
  </si>
  <si>
    <t>Human Events</t>
  </si>
  <si>
    <t>Unique Ranking</t>
  </si>
  <si>
    <t>External resources available to the facility to aid in incident response and recovery operations.</t>
  </si>
  <si>
    <r>
      <t>2</t>
    </r>
    <r>
      <rPr>
        <b/>
        <sz val="12"/>
        <color theme="1"/>
        <rFont val="Calibri"/>
        <family val="2"/>
        <scheme val="minor"/>
      </rPr>
      <t>Acuity</t>
    </r>
    <r>
      <rPr>
        <sz val="12"/>
        <color theme="1"/>
        <rFont val="Calibri"/>
        <family val="2"/>
        <scheme val="minor"/>
      </rPr>
      <t xml:space="preserve">: </t>
    </r>
    <r>
      <rPr>
        <i/>
        <sz val="12"/>
        <color theme="1"/>
        <rFont val="Calibri"/>
        <family val="2"/>
        <scheme val="minor"/>
      </rPr>
      <t>Low</t>
    </r>
    <r>
      <rPr>
        <sz val="12"/>
        <color theme="1"/>
        <rFont val="Calibri"/>
        <family val="2"/>
        <scheme val="minor"/>
      </rPr>
      <t xml:space="preserve">: minor injuries; </t>
    </r>
    <r>
      <rPr>
        <i/>
        <sz val="12"/>
        <color theme="1"/>
        <rFont val="Calibri"/>
        <family val="2"/>
        <scheme val="minor"/>
      </rPr>
      <t>High</t>
    </r>
    <r>
      <rPr>
        <sz val="12"/>
        <color theme="1"/>
        <rFont val="Calibri"/>
        <family val="2"/>
        <scheme val="minor"/>
      </rPr>
      <t xml:space="preserve">: moderate to severe injuries </t>
    </r>
  </si>
  <si>
    <t xml:space="preserve">Low Relative Risk </t>
  </si>
  <si>
    <t xml:space="preserve">No Relative Risk incurred </t>
  </si>
  <si>
    <t xml:space="preserve">Moderate Relative Risk </t>
  </si>
  <si>
    <t>High Relative Risk</t>
  </si>
  <si>
    <t xml:space="preserve">Highest Relative Risk </t>
  </si>
  <si>
    <t>1% to 25%</t>
  </si>
  <si>
    <t>25% to 50%</t>
  </si>
  <si>
    <t>51% to 75%</t>
  </si>
  <si>
    <t>76% to 100%</t>
  </si>
  <si>
    <t xml:space="preserve">The probability of an event occurring and the impact it will have on the facility, based on current mitigation capabilities of the facility. Relative Risk = Probablity x Severity (Impact &amp; Response) </t>
  </si>
  <si>
    <t>OVERALL RANK</t>
  </si>
  <si>
    <t>Overall</t>
  </si>
  <si>
    <t>No probability to occur/Not Applicable</t>
  </si>
  <si>
    <r>
      <rPr>
        <b/>
        <u/>
        <sz val="11"/>
        <color theme="1"/>
        <rFont val="Calibri"/>
        <family val="2"/>
        <scheme val="minor"/>
      </rPr>
      <t xml:space="preserve">Instructions for Summary Worksheet
</t>
    </r>
    <r>
      <rPr>
        <sz val="11"/>
        <color theme="1"/>
        <rFont val="Calibri"/>
        <family val="2"/>
        <scheme val="minor"/>
      </rPr>
      <t xml:space="preserve">-The data table and graphs are formatted to auto-fill as the </t>
    </r>
    <r>
      <rPr>
        <i/>
        <sz val="11"/>
        <color theme="1"/>
        <rFont val="Calibri"/>
        <family val="2"/>
        <scheme val="minor"/>
      </rPr>
      <t>Hazard Worksheets</t>
    </r>
    <r>
      <rPr>
        <sz val="11"/>
        <color theme="1"/>
        <rFont val="Calibri"/>
        <family val="2"/>
        <scheme val="minor"/>
      </rPr>
      <t xml:space="preserve">are completed
-Cell C6 will change colors automatically depending on the calculated risk
</t>
    </r>
  </si>
  <si>
    <t>Only enter 0 - 4 in white cells below, the rest auto-fills</t>
  </si>
  <si>
    <t>Hazard</t>
  </si>
  <si>
    <t>Rank</t>
  </si>
  <si>
    <t>MITIGATION PLANS FOR TOP 10 HAZARDS</t>
  </si>
  <si>
    <t>EXAMPLE</t>
  </si>
  <si>
    <t>Mitigation Plans to Consider</t>
  </si>
  <si>
    <t>Likely to occur, minimal human or property impact but business impact would be "high" due to need to export snow and restricting staff access creating a low internal response.</t>
  </si>
  <si>
    <t>Naturally occurring events cannot be avoided, however, this facility has committed action plans when theses events occur and conducts robust pre-planning prior to storm seasons and forecasted events.   As detailed in our Emergency Operactions Plan.</t>
  </si>
  <si>
    <t>• Consider plans, equipment and evaluate process for snow removal.</t>
  </si>
  <si>
    <t>• Staff training on theses plans.
• Provide transportation survey to EMS provider that shows what type of ambulances and vehicles may be needed in an evacuation.</t>
  </si>
  <si>
    <t xml:space="preserve">• </t>
  </si>
  <si>
    <t xml:space="preserve">1) Change "Facility Name" at the top of this Instruction Tab to populate your facility's name throughout.                                                                                                                                 2) Facilities using this tool shall complete each worksheet as it pertains to their organization. 
3) When completing the individual risk tabs (Natural, Technological, Human):                                                                                                                                                                                                                                                                                        - Complete all worksheets, including Natural, Technological, and Human
- If a hazard does not pertain to you (e.g., "volcanic eruption", "mass casualty") simply score the "probablity" as a zero (0)                                                                                               - Assume each event occurs at the worst possible time (e.g, during peak census, lowest staffing levels) when considering Impact and Response
4) The Facility Summary tab will automatically provide general overall relative risk by risk type (Natural,  Tech or Human).                                                                                                              5) The Top 10 Hazards tab will automatically provide the Top Ten by risk type (Natural,  Tech or Human)  and the Top Ten Overall .                                                                                                       6) These top relative risks will help to determine priorities for mitigation efforts, planning efforts and / or needed exercises or training.     </t>
  </si>
  <si>
    <t>Surge or Influx of Patients (AL/NH Residents)</t>
  </si>
  <si>
    <t>Missing Patient / Resident</t>
  </si>
  <si>
    <t>Acuity and volume of injury/death to staff, residents, &amp; visitors</t>
  </si>
  <si>
    <t>The total number of victirms and the acuity of injury and/or the potential for death to employees, residents, and visitors caused by an incident occurring.</t>
  </si>
  <si>
    <t>Bomb Threat</t>
  </si>
  <si>
    <t>Loss of Nurse/Resident Call System</t>
  </si>
  <si>
    <t>Ice Storm</t>
  </si>
  <si>
    <t>Staffing shortage</t>
  </si>
  <si>
    <t>Flooding / Flash (External)</t>
  </si>
  <si>
    <t>Flooding (Internal)</t>
  </si>
  <si>
    <t>Subsidence / Sink hole</t>
  </si>
  <si>
    <t>Once this page is completed to print it then add it to your EPP prior to changing the HVA data again.
If the HVA numbers get changed the hazards and risks on this page will reorder automatically but the comments and mitigation information will remain.</t>
  </si>
  <si>
    <t>Water / Foodborn Disease Outbreak</t>
  </si>
  <si>
    <t>Facility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</si>
</sst>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 &quot;\ "/>
    <numFmt numFmtId="165" formatCode="0_);\(0\)"/>
  </numFmts>
  <fonts count="5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sz val="11"/>
      <name val="Calibri"/>
      <family val="2"/>
      <scheme val="minor"/>
    </font>
    <font>
      <sz val="9"/>
      <color indexed="81"/>
      <name val="Tahoma"/>
      <family val="2"/>
    </font>
    <font>
      <b/>
      <sz val="9"/>
      <color indexed="81"/>
      <name val="Tahoma"/>
      <family val="2"/>
    </font>
    <font>
      <sz val="11"/>
      <name val="Arial"/>
      <family val="2"/>
    </font>
    <font>
      <b/>
      <sz val="12"/>
      <color theme="0"/>
      <name val="Calibri"/>
      <family val="2"/>
      <scheme val="minor"/>
    </font>
    <font>
      <sz val="12"/>
      <color theme="1"/>
      <name val="Wingdings"/>
      <charset val="2"/>
    </font>
    <font>
      <i/>
      <sz val="11"/>
      <name val="Calibri"/>
      <family val="2"/>
      <scheme val="minor"/>
    </font>
    <font>
      <b/>
      <sz val="11"/>
      <name val="Calibri"/>
      <family val="2"/>
      <scheme val="minor"/>
    </font>
    <font>
      <sz val="11"/>
      <color theme="1"/>
      <name val="Wingdings"/>
      <charset val="2"/>
    </font>
    <font>
      <sz val="11"/>
      <color theme="1"/>
      <name val="Calibri"/>
      <family val="2"/>
    </font>
    <font>
      <b/>
      <u/>
      <sz val="12"/>
      <color theme="1"/>
      <name val="Calibri"/>
      <family val="2"/>
      <scheme val="minor"/>
    </font>
    <font>
      <b/>
      <vertAlign val="superscript"/>
      <sz val="12"/>
      <color theme="1"/>
      <name val="Calibri"/>
      <family val="2"/>
      <scheme val="minor"/>
    </font>
    <font>
      <vertAlign val="superscript"/>
      <sz val="12"/>
      <color theme="1"/>
      <name val="Calibri"/>
      <family val="2"/>
      <scheme val="minor"/>
    </font>
    <font>
      <i/>
      <sz val="12"/>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b/>
      <sz val="14"/>
      <color theme="1"/>
      <name val="Calibri"/>
      <family val="2"/>
      <scheme val="minor"/>
    </font>
    <font>
      <sz val="12"/>
      <name val="Calibri"/>
      <family val="2"/>
      <scheme val="minor"/>
    </font>
    <font>
      <sz val="11"/>
      <color theme="0"/>
      <name val="Calibri"/>
      <family val="2"/>
      <scheme val="minor"/>
    </font>
    <font>
      <sz val="8"/>
      <color theme="1"/>
      <name val="Calibri"/>
      <family val="2"/>
      <scheme val="minor"/>
    </font>
    <font>
      <i/>
      <sz val="11"/>
      <color rgb="FFFF0000"/>
      <name val="Calibri"/>
      <family val="2"/>
      <scheme val="minor"/>
    </font>
    <font>
      <sz val="14"/>
      <color theme="1"/>
      <name val="Calibri"/>
      <family val="2"/>
      <scheme val="minor"/>
    </font>
    <font>
      <b/>
      <i/>
      <sz val="10"/>
      <color theme="1"/>
      <name val="Calibri"/>
      <family val="2"/>
      <scheme val="minor"/>
    </font>
    <font>
      <i/>
      <sz val="10"/>
      <color theme="1"/>
      <name val="Calibri"/>
      <family val="2"/>
      <scheme val="minor"/>
    </font>
    <font>
      <b/>
      <i/>
      <sz val="14"/>
      <color theme="1"/>
      <name val="Calibri"/>
      <family val="2"/>
      <scheme val="minor"/>
    </font>
    <font>
      <i/>
      <sz val="12"/>
      <color rgb="FFFF0000"/>
      <name val="Calibri"/>
      <family val="2"/>
      <scheme val="minor"/>
    </font>
    <font>
      <b/>
      <sz val="11"/>
      <color theme="0"/>
      <name val="Calibri"/>
      <family val="2"/>
      <scheme val="minor"/>
    </font>
    <font>
      <b/>
      <sz val="8"/>
      <color theme="0"/>
      <name val="Calibri"/>
      <family val="2"/>
      <scheme val="minor"/>
    </font>
  </fonts>
  <fills count="30">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rgb="FF000000"/>
        <bgColor indexed="64"/>
      </patternFill>
    </fill>
    <fill>
      <patternFill patternType="solid">
        <fgColor rgb="FFD9D9D9"/>
        <bgColor indexed="64"/>
      </patternFill>
    </fill>
    <fill>
      <patternFill patternType="solid">
        <fgColor rgb="FFC6D9F1"/>
        <bgColor indexed="64"/>
      </patternFill>
    </fill>
    <fill>
      <patternFill patternType="solid">
        <fgColor rgb="FFCCC0D9"/>
        <bgColor indexed="64"/>
      </patternFill>
    </fill>
    <fill>
      <patternFill patternType="solid">
        <fgColor rgb="FFFBD4B4"/>
        <bgColor indexed="64"/>
      </patternFill>
    </fill>
    <fill>
      <patternFill patternType="solid">
        <fgColor rgb="FFFDE9D9"/>
        <bgColor indexed="64"/>
      </patternFill>
    </fill>
    <fill>
      <patternFill patternType="solid">
        <fgColor rgb="FFD6E3BC"/>
        <bgColor indexed="64"/>
      </patternFill>
    </fill>
    <fill>
      <patternFill patternType="solid">
        <fgColor rgb="FFEAF1DD"/>
        <bgColor indexed="64"/>
      </patternFill>
    </fill>
    <fill>
      <patternFill patternType="solid">
        <fgColor indexed="9"/>
        <bgColor indexed="64"/>
      </patternFill>
    </fill>
    <fill>
      <patternFill patternType="solid">
        <fgColor theme="2"/>
        <bgColor indexed="64"/>
      </patternFill>
    </fill>
    <fill>
      <patternFill patternType="solid">
        <fgColor rgb="FF00B050"/>
        <bgColor indexed="64"/>
      </patternFill>
    </fill>
    <fill>
      <patternFill patternType="solid">
        <fgColor rgb="FFD1FF3F"/>
        <bgColor indexed="64"/>
      </patternFill>
    </fill>
    <fill>
      <patternFill patternType="solid">
        <fgColor rgb="FFFF3300"/>
        <bgColor indexed="64"/>
      </patternFill>
    </fill>
    <fill>
      <patternFill patternType="solid">
        <fgColor rgb="FF216A8B"/>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7" tint="0.59996337778862885"/>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diagonal/>
    </border>
    <border>
      <left style="thin">
        <color auto="1"/>
      </left>
      <right style="thin">
        <color auto="1"/>
      </right>
      <top style="thin">
        <color auto="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383">
    <xf numFmtId="0" fontId="0" fillId="0" borderId="0" xfId="0"/>
    <xf numFmtId="0" fontId="19" fillId="0" borderId="0" xfId="0" applyFont="1"/>
    <xf numFmtId="0" fontId="20" fillId="3"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9" fillId="0" borderId="0" xfId="0" applyFont="1" applyBorder="1"/>
    <xf numFmtId="0" fontId="19" fillId="0" borderId="0" xfId="0" applyFont="1" applyBorder="1" applyAlignment="1">
      <alignment horizontal="left"/>
    </xf>
    <xf numFmtId="0" fontId="19" fillId="0" borderId="0" xfId="0" applyFont="1" applyBorder="1" applyAlignment="1">
      <alignment horizontal="center"/>
    </xf>
    <xf numFmtId="0" fontId="18" fillId="0" borderId="0" xfId="0" applyFont="1" applyBorder="1" applyAlignment="1">
      <alignment horizontal="center"/>
    </xf>
    <xf numFmtId="2" fontId="16" fillId="7" borderId="17" xfId="0" applyNumberFormat="1" applyFont="1" applyFill="1" applyBorder="1" applyAlignment="1">
      <alignment horizontal="center" vertical="center"/>
    </xf>
    <xf numFmtId="0" fontId="21" fillId="0" borderId="0" xfId="0" applyFont="1" applyFill="1" applyBorder="1"/>
    <xf numFmtId="0" fontId="22" fillId="2" borderId="3" xfId="0" applyFont="1" applyFill="1" applyBorder="1" applyAlignment="1">
      <alignment horizontal="center" wrapText="1"/>
    </xf>
    <xf numFmtId="0" fontId="22" fillId="3" borderId="1" xfId="0" applyFont="1" applyFill="1" applyBorder="1" applyAlignment="1">
      <alignment horizontal="center" wrapText="1"/>
    </xf>
    <xf numFmtId="0" fontId="22" fillId="3" borderId="2" xfId="0" applyFont="1" applyFill="1" applyBorder="1" applyAlignment="1">
      <alignment horizontal="center" wrapText="1"/>
    </xf>
    <xf numFmtId="0" fontId="16" fillId="10" borderId="14" xfId="0" applyFont="1" applyFill="1" applyBorder="1" applyAlignment="1">
      <alignment horizontal="center" vertical="center"/>
    </xf>
    <xf numFmtId="0" fontId="16" fillId="10" borderId="15" xfId="0" applyFont="1" applyFill="1" applyBorder="1" applyAlignment="1">
      <alignment horizontal="center" vertical="center"/>
    </xf>
    <xf numFmtId="0" fontId="16" fillId="10" borderId="7" xfId="0" applyFont="1" applyFill="1" applyBorder="1" applyAlignment="1">
      <alignment horizontal="center" vertical="center"/>
    </xf>
    <xf numFmtId="2" fontId="16" fillId="7" borderId="23" xfId="0" applyNumberFormat="1" applyFont="1" applyFill="1" applyBorder="1" applyAlignment="1">
      <alignment horizontal="center" vertical="center"/>
    </xf>
    <xf numFmtId="2" fontId="16" fillId="7" borderId="18" xfId="0" applyNumberFormat="1" applyFont="1" applyFill="1" applyBorder="1" applyAlignment="1">
      <alignment horizontal="center" vertical="center"/>
    </xf>
    <xf numFmtId="0" fontId="26" fillId="21" borderId="0" xfId="0" applyFont="1" applyFill="1" applyBorder="1"/>
    <xf numFmtId="0" fontId="16" fillId="14" borderId="32" xfId="0" applyFont="1" applyFill="1" applyBorder="1" applyAlignment="1">
      <alignment horizontal="center" vertical="top" wrapText="1"/>
    </xf>
    <xf numFmtId="0" fontId="33" fillId="0" borderId="33" xfId="0" applyFont="1" applyFill="1" applyBorder="1" applyAlignment="1">
      <alignment horizontal="center" vertical="center" wrapText="1"/>
    </xf>
    <xf numFmtId="0" fontId="0" fillId="0" borderId="8" xfId="0" applyFont="1" applyBorder="1" applyAlignment="1">
      <alignment vertical="center" wrapText="1"/>
    </xf>
    <xf numFmtId="0" fontId="33" fillId="0" borderId="13" xfId="0" applyFont="1" applyFill="1" applyBorder="1" applyAlignment="1">
      <alignment horizontal="center" vertical="center" wrapText="1"/>
    </xf>
    <xf numFmtId="0" fontId="0" fillId="0" borderId="2" xfId="0" applyFont="1" applyBorder="1" applyAlignment="1">
      <alignment vertical="center" wrapText="1"/>
    </xf>
    <xf numFmtId="0" fontId="33" fillId="0" borderId="34" xfId="0" applyFont="1" applyFill="1" applyBorder="1" applyAlignment="1">
      <alignment horizontal="center" vertical="center" wrapText="1"/>
    </xf>
    <xf numFmtId="0" fontId="0" fillId="0" borderId="5" xfId="0" applyFont="1" applyBorder="1" applyAlignment="1">
      <alignment vertical="center" wrapText="1"/>
    </xf>
    <xf numFmtId="0" fontId="33" fillId="0" borderId="29" xfId="0" applyFont="1" applyFill="1" applyBorder="1" applyAlignment="1">
      <alignment horizontal="center" vertical="center" wrapText="1"/>
    </xf>
    <xf numFmtId="0" fontId="0" fillId="0" borderId="46" xfId="0" applyFont="1" applyBorder="1"/>
    <xf numFmtId="0" fontId="0" fillId="0" borderId="21" xfId="0" applyFont="1" applyBorder="1"/>
    <xf numFmtId="0" fontId="33" fillId="0" borderId="30" xfId="0" applyFont="1" applyFill="1" applyBorder="1" applyAlignment="1">
      <alignment horizontal="center" vertical="center" wrapText="1"/>
    </xf>
    <xf numFmtId="0" fontId="0" fillId="0" borderId="47" xfId="0" applyFont="1" applyBorder="1"/>
    <xf numFmtId="0" fontId="0" fillId="0" borderId="12" xfId="0" applyFont="1" applyBorder="1"/>
    <xf numFmtId="0" fontId="0" fillId="0" borderId="2" xfId="0" applyFont="1" applyBorder="1"/>
    <xf numFmtId="0" fontId="0" fillId="0" borderId="31" xfId="0" applyFont="1" applyBorder="1"/>
    <xf numFmtId="0" fontId="33" fillId="0" borderId="29" xfId="0" applyFont="1" applyFill="1" applyBorder="1" applyAlignment="1">
      <alignment horizontal="center" vertical="top" wrapText="1"/>
    </xf>
    <xf numFmtId="0" fontId="33" fillId="0" borderId="13" xfId="0" applyFont="1" applyFill="1" applyBorder="1" applyAlignment="1">
      <alignment horizontal="center" vertical="top" wrapText="1"/>
    </xf>
    <xf numFmtId="0" fontId="33" fillId="0" borderId="30" xfId="0" applyFont="1" applyFill="1" applyBorder="1" applyAlignment="1">
      <alignment horizontal="center" vertical="top" wrapText="1"/>
    </xf>
    <xf numFmtId="0" fontId="35" fillId="12" borderId="49" xfId="0" applyFont="1" applyFill="1" applyBorder="1"/>
    <xf numFmtId="0" fontId="0" fillId="12" borderId="50" xfId="0" applyFont="1" applyFill="1" applyBorder="1"/>
    <xf numFmtId="0" fontId="0" fillId="12" borderId="43" xfId="0" applyFont="1" applyFill="1" applyBorder="1"/>
    <xf numFmtId="0" fontId="35" fillId="12" borderId="37" xfId="0" applyFont="1" applyFill="1" applyBorder="1"/>
    <xf numFmtId="0" fontId="0" fillId="12" borderId="17" xfId="0" applyFont="1" applyFill="1" applyBorder="1"/>
    <xf numFmtId="0" fontId="0" fillId="12" borderId="38" xfId="0" applyFont="1" applyFill="1" applyBorder="1"/>
    <xf numFmtId="0" fontId="22" fillId="2" borderId="21"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2" fillId="2" borderId="21" xfId="0" applyFont="1" applyFill="1" applyBorder="1" applyAlignment="1">
      <alignment horizontal="center" wrapText="1"/>
    </xf>
    <xf numFmtId="0" fontId="18" fillId="6" borderId="53" xfId="0" applyFont="1" applyFill="1" applyBorder="1"/>
    <xf numFmtId="0" fontId="18" fillId="0" borderId="0" xfId="0" applyFont="1" applyFill="1" applyBorder="1" applyAlignment="1"/>
    <xf numFmtId="0" fontId="40" fillId="0" borderId="0" xfId="0" applyFont="1" applyFill="1" applyBorder="1" applyAlignment="1"/>
    <xf numFmtId="0" fontId="10" fillId="0" borderId="0" xfId="0" applyFont="1"/>
    <xf numFmtId="0" fontId="10" fillId="0" borderId="0" xfId="0" applyFont="1" applyFill="1" applyBorder="1" applyAlignment="1">
      <alignment vertical="top" wrapText="1"/>
    </xf>
    <xf numFmtId="0" fontId="41" fillId="0" borderId="0" xfId="0" applyFont="1" applyBorder="1" applyAlignment="1">
      <alignment vertical="top" wrapText="1"/>
    </xf>
    <xf numFmtId="0" fontId="10" fillId="0" borderId="0" xfId="0" applyFont="1" applyFill="1"/>
    <xf numFmtId="2" fontId="16" fillId="0" borderId="24" xfId="0" applyNumberFormat="1" applyFont="1" applyFill="1" applyBorder="1" applyAlignment="1">
      <alignment horizontal="center" vertical="top" wrapText="1"/>
    </xf>
    <xf numFmtId="0" fontId="10" fillId="12" borderId="0" xfId="0" applyFont="1" applyFill="1" applyBorder="1" applyAlignment="1">
      <alignment vertical="top" wrapText="1"/>
    </xf>
    <xf numFmtId="0" fontId="10" fillId="12" borderId="24" xfId="0" applyFont="1" applyFill="1" applyBorder="1" applyAlignment="1">
      <alignment vertical="top" wrapText="1"/>
    </xf>
    <xf numFmtId="0" fontId="10" fillId="12" borderId="14" xfId="0" applyFont="1" applyFill="1" applyBorder="1"/>
    <xf numFmtId="0" fontId="18" fillId="12" borderId="15" xfId="0" applyFont="1" applyFill="1" applyBorder="1" applyAlignment="1">
      <alignment horizontal="center"/>
    </xf>
    <xf numFmtId="0" fontId="18" fillId="6" borderId="55" xfId="0" applyFont="1" applyFill="1" applyBorder="1" applyAlignment="1">
      <alignment horizontal="center"/>
    </xf>
    <xf numFmtId="0" fontId="10" fillId="23" borderId="1" xfId="0" applyFont="1" applyFill="1" applyBorder="1"/>
    <xf numFmtId="0" fontId="18" fillId="12" borderId="23" xfId="0" applyFont="1" applyFill="1" applyBorder="1"/>
    <xf numFmtId="2" fontId="10" fillId="12" borderId="0" xfId="0" applyNumberFormat="1" applyFont="1" applyFill="1" applyBorder="1" applyAlignment="1">
      <alignment horizontal="center"/>
    </xf>
    <xf numFmtId="2" fontId="18" fillId="6" borderId="20" xfId="0" applyNumberFormat="1" applyFont="1" applyFill="1" applyBorder="1" applyAlignment="1">
      <alignment horizontal="center"/>
    </xf>
    <xf numFmtId="0" fontId="10" fillId="24" borderId="1" xfId="0" applyFont="1" applyFill="1" applyBorder="1"/>
    <xf numFmtId="0" fontId="10" fillId="4" borderId="1" xfId="0" applyFont="1" applyFill="1" applyBorder="1"/>
    <xf numFmtId="0" fontId="18" fillId="6" borderId="21" xfId="0" applyFont="1" applyFill="1" applyBorder="1"/>
    <xf numFmtId="2" fontId="18" fillId="6" borderId="22" xfId="0" applyNumberFormat="1" applyFont="1" applyFill="1" applyBorder="1" applyAlignment="1">
      <alignment horizontal="center"/>
    </xf>
    <xf numFmtId="2" fontId="18" fillId="6" borderId="1" xfId="0" applyNumberFormat="1" applyFont="1" applyFill="1" applyBorder="1" applyAlignment="1">
      <alignment horizontal="center"/>
    </xf>
    <xf numFmtId="0" fontId="10" fillId="25" borderId="1" xfId="0" applyFont="1" applyFill="1" applyBorder="1"/>
    <xf numFmtId="0" fontId="44" fillId="21" borderId="2" xfId="0" applyFont="1" applyFill="1" applyBorder="1"/>
    <xf numFmtId="1" fontId="19" fillId="0" borderId="0" xfId="0" applyNumberFormat="1" applyFont="1"/>
    <xf numFmtId="1" fontId="8" fillId="0" borderId="0" xfId="0" applyNumberFormat="1" applyFont="1"/>
    <xf numFmtId="0" fontId="19" fillId="0" borderId="0" xfId="0" applyFont="1" applyFill="1"/>
    <xf numFmtId="164" fontId="46" fillId="0" borderId="0" xfId="0" applyNumberFormat="1" applyFont="1"/>
    <xf numFmtId="165" fontId="46" fillId="0" borderId="0" xfId="0" applyNumberFormat="1" applyFont="1"/>
    <xf numFmtId="2" fontId="18" fillId="5" borderId="4" xfId="0" applyNumberFormat="1" applyFont="1" applyFill="1" applyBorder="1" applyAlignment="1">
      <alignment horizontal="center"/>
    </xf>
    <xf numFmtId="164" fontId="18" fillId="4" borderId="4" xfId="0" applyNumberFormat="1" applyFont="1" applyFill="1" applyBorder="1" applyAlignment="1">
      <alignment horizontal="center"/>
    </xf>
    <xf numFmtId="0" fontId="45" fillId="0" borderId="0" xfId="0" applyFont="1"/>
    <xf numFmtId="164" fontId="46" fillId="0" borderId="0" xfId="0" applyNumberFormat="1" applyFont="1" applyAlignment="1">
      <alignment horizontal="right"/>
    </xf>
    <xf numFmtId="164" fontId="16" fillId="0" borderId="0" xfId="0" applyNumberFormat="1" applyFont="1" applyBorder="1" applyAlignment="1">
      <alignment horizontal="right" vertical="center"/>
    </xf>
    <xf numFmtId="164" fontId="46" fillId="0" borderId="0" xfId="0" applyNumberFormat="1" applyFont="1" applyBorder="1" applyAlignment="1">
      <alignment horizontal="right"/>
    </xf>
    <xf numFmtId="164" fontId="16" fillId="0" borderId="56" xfId="0" applyNumberFormat="1" applyFont="1" applyBorder="1" applyAlignment="1">
      <alignment horizontal="right" vertical="center"/>
    </xf>
    <xf numFmtId="0" fontId="43" fillId="0" borderId="0" xfId="0" applyFont="1" applyAlignment="1">
      <alignment horizontal="center"/>
    </xf>
    <xf numFmtId="164" fontId="18" fillId="4" borderId="3" xfId="0" applyNumberFormat="1" applyFont="1" applyFill="1" applyBorder="1" applyAlignment="1">
      <alignment horizontal="center"/>
    </xf>
    <xf numFmtId="0" fontId="47" fillId="0" borderId="26" xfId="0" applyFont="1" applyFill="1" applyBorder="1" applyAlignment="1"/>
    <xf numFmtId="0" fontId="0" fillId="0" borderId="0" xfId="0" applyProtection="1"/>
    <xf numFmtId="0" fontId="15" fillId="12" borderId="15" xfId="0" applyFont="1" applyFill="1" applyBorder="1" applyProtection="1"/>
    <xf numFmtId="0" fontId="31" fillId="12" borderId="23" xfId="0" applyFont="1" applyFill="1" applyBorder="1" applyAlignment="1" applyProtection="1">
      <alignment horizontal="right"/>
    </xf>
    <xf numFmtId="0" fontId="15" fillId="12" borderId="0" xfId="0" applyFont="1" applyFill="1" applyBorder="1" applyProtection="1"/>
    <xf numFmtId="0" fontId="31" fillId="12" borderId="0" xfId="0" applyFont="1" applyFill="1" applyBorder="1" applyAlignment="1" applyProtection="1">
      <alignment horizontal="right"/>
    </xf>
    <xf numFmtId="0" fontId="15" fillId="12" borderId="23" xfId="0" applyFont="1" applyFill="1" applyBorder="1" applyProtection="1"/>
    <xf numFmtId="0" fontId="15" fillId="12" borderId="0" xfId="0" applyFont="1" applyFill="1" applyBorder="1" applyAlignment="1" applyProtection="1"/>
    <xf numFmtId="0" fontId="15" fillId="12" borderId="24" xfId="0" applyFont="1" applyFill="1" applyBorder="1" applyProtection="1"/>
    <xf numFmtId="0" fontId="12" fillId="12" borderId="23" xfId="0" applyFont="1" applyFill="1" applyBorder="1" applyAlignment="1" applyProtection="1">
      <alignment horizontal="left"/>
    </xf>
    <xf numFmtId="0" fontId="15" fillId="12" borderId="0" xfId="0" applyFont="1" applyFill="1" applyBorder="1" applyAlignment="1" applyProtection="1">
      <alignment horizontal="left"/>
    </xf>
    <xf numFmtId="0" fontId="23" fillId="12" borderId="0" xfId="0" applyFont="1" applyFill="1" applyBorder="1" applyProtection="1"/>
    <xf numFmtId="0" fontId="15" fillId="12" borderId="24" xfId="0" applyFont="1" applyFill="1" applyBorder="1" applyAlignment="1" applyProtection="1">
      <alignment horizontal="left"/>
    </xf>
    <xf numFmtId="0" fontId="14" fillId="12" borderId="0" xfId="0" applyFont="1" applyFill="1" applyBorder="1" applyAlignment="1" applyProtection="1">
      <alignment horizontal="left"/>
    </xf>
    <xf numFmtId="0" fontId="0" fillId="12" borderId="0" xfId="0" applyFill="1" applyProtection="1"/>
    <xf numFmtId="0" fontId="0" fillId="12" borderId="25" xfId="0" applyFill="1" applyBorder="1" applyProtection="1"/>
    <xf numFmtId="0" fontId="0" fillId="12" borderId="26" xfId="0" applyFill="1" applyBorder="1" applyProtection="1"/>
    <xf numFmtId="0" fontId="15" fillId="12" borderId="26" xfId="0" applyFont="1" applyFill="1" applyBorder="1" applyProtection="1"/>
    <xf numFmtId="0" fontId="15" fillId="12" borderId="10" xfId="0" applyFont="1" applyFill="1" applyBorder="1" applyProtection="1"/>
    <xf numFmtId="0" fontId="28" fillId="0" borderId="0" xfId="0" applyFont="1" applyAlignment="1" applyProtection="1">
      <alignment horizontal="right"/>
    </xf>
    <xf numFmtId="0" fontId="0" fillId="0" borderId="0" xfId="0" applyFill="1" applyBorder="1" applyProtection="1"/>
    <xf numFmtId="0" fontId="26" fillId="0" borderId="0" xfId="0" applyFont="1" applyFill="1" applyBorder="1" applyProtection="1"/>
    <xf numFmtId="0" fontId="0" fillId="0" borderId="0" xfId="0" applyFill="1" applyProtection="1"/>
    <xf numFmtId="0" fontId="19" fillId="0" borderId="28"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9" fillId="0" borderId="2" xfId="0" applyFont="1" applyBorder="1" applyAlignment="1" applyProtection="1">
      <alignment horizontal="center"/>
      <protection locked="0"/>
    </xf>
    <xf numFmtId="0" fontId="29" fillId="7" borderId="5" xfId="0" applyFont="1" applyFill="1" applyBorder="1" applyProtection="1">
      <protection locked="0"/>
    </xf>
    <xf numFmtId="0" fontId="29" fillId="7" borderId="2" xfId="0" applyFont="1" applyFill="1" applyBorder="1" applyProtection="1">
      <protection locked="0"/>
    </xf>
    <xf numFmtId="0" fontId="19" fillId="7" borderId="1" xfId="0" applyFont="1" applyFill="1" applyBorder="1" applyProtection="1">
      <protection locked="0"/>
    </xf>
    <xf numFmtId="0" fontId="19" fillId="0" borderId="4"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6"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22" borderId="1" xfId="0" applyFont="1" applyFill="1" applyBorder="1" applyProtection="1">
      <protection locked="0"/>
    </xf>
    <xf numFmtId="164" fontId="18" fillId="4" borderId="3" xfId="0" applyNumberFormat="1" applyFont="1" applyFill="1" applyBorder="1" applyAlignment="1" applyProtection="1">
      <alignment horizontal="center"/>
    </xf>
    <xf numFmtId="9" fontId="18" fillId="4" borderId="10" xfId="0" applyNumberFormat="1" applyFont="1" applyFill="1" applyBorder="1" applyAlignment="1" applyProtection="1">
      <alignment horizontal="center"/>
    </xf>
    <xf numFmtId="0" fontId="19" fillId="0" borderId="0" xfId="0" applyFont="1" applyProtection="1"/>
    <xf numFmtId="1" fontId="19" fillId="0" borderId="0" xfId="0" applyNumberFormat="1" applyFont="1" applyProtection="1"/>
    <xf numFmtId="0" fontId="45" fillId="0" borderId="0" xfId="0" applyFont="1" applyProtection="1"/>
    <xf numFmtId="0" fontId="16" fillId="10" borderId="14" xfId="0" applyFont="1" applyFill="1" applyBorder="1" applyAlignment="1" applyProtection="1">
      <alignment horizontal="center" vertical="center"/>
    </xf>
    <xf numFmtId="0" fontId="16" fillId="10" borderId="15" xfId="0" applyFont="1" applyFill="1" applyBorder="1" applyAlignment="1" applyProtection="1">
      <alignment horizontal="center" vertical="center"/>
    </xf>
    <xf numFmtId="0" fontId="16" fillId="10" borderId="7" xfId="0" applyFont="1" applyFill="1" applyBorder="1" applyAlignment="1" applyProtection="1">
      <alignment horizontal="center" vertical="center"/>
    </xf>
    <xf numFmtId="0" fontId="19" fillId="0" borderId="0" xfId="0" applyFont="1" applyAlignment="1" applyProtection="1"/>
    <xf numFmtId="2" fontId="16" fillId="7" borderId="23" xfId="0" applyNumberFormat="1" applyFont="1" applyFill="1" applyBorder="1" applyAlignment="1" applyProtection="1">
      <alignment horizontal="center" vertical="center"/>
    </xf>
    <xf numFmtId="2" fontId="16" fillId="7" borderId="17" xfId="0" applyNumberFormat="1" applyFont="1" applyFill="1" applyBorder="1" applyAlignment="1" applyProtection="1">
      <alignment horizontal="center" vertical="center"/>
    </xf>
    <xf numFmtId="2" fontId="16" fillId="7" borderId="18" xfId="0" applyNumberFormat="1" applyFont="1" applyFill="1" applyBorder="1" applyAlignment="1" applyProtection="1">
      <alignment horizontal="center" vertical="center"/>
    </xf>
    <xf numFmtId="1" fontId="8" fillId="0" borderId="0" xfId="0" applyNumberFormat="1" applyFont="1" applyProtection="1"/>
    <xf numFmtId="0" fontId="7" fillId="0" borderId="0" xfId="0" applyFont="1" applyProtection="1"/>
    <xf numFmtId="0" fontId="22" fillId="2" borderId="3" xfId="0" applyFont="1" applyFill="1" applyBorder="1" applyAlignment="1" applyProtection="1">
      <alignment horizontal="center" wrapText="1"/>
    </xf>
    <xf numFmtId="0" fontId="22" fillId="2" borderId="21" xfId="0" applyFont="1" applyFill="1" applyBorder="1" applyAlignment="1" applyProtection="1">
      <alignment horizontal="center" vertical="center" wrapText="1"/>
    </xf>
    <xf numFmtId="0" fontId="22" fillId="2" borderId="21" xfId="0" applyFont="1" applyFill="1" applyBorder="1" applyAlignment="1" applyProtection="1">
      <alignment horizontal="center" wrapText="1"/>
    </xf>
    <xf numFmtId="0" fontId="22" fillId="3" borderId="1" xfId="0" applyFont="1" applyFill="1" applyBorder="1" applyAlignment="1" applyProtection="1">
      <alignment horizontal="center" wrapText="1"/>
    </xf>
    <xf numFmtId="0" fontId="22" fillId="3" borderId="2" xfId="0" applyFont="1" applyFill="1" applyBorder="1" applyAlignment="1" applyProtection="1">
      <alignment horizontal="center" wrapText="1"/>
    </xf>
    <xf numFmtId="0" fontId="20" fillId="2" borderId="3"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0" fontId="19" fillId="0" borderId="0" xfId="0" applyFont="1" applyFill="1" applyProtection="1"/>
    <xf numFmtId="0" fontId="18" fillId="6" borderId="8" xfId="0" applyFont="1" applyFill="1" applyBorder="1" applyProtection="1"/>
    <xf numFmtId="2" fontId="18" fillId="5" borderId="4" xfId="0" applyNumberFormat="1" applyFont="1" applyFill="1" applyBorder="1" applyAlignment="1" applyProtection="1">
      <alignment horizontal="center"/>
    </xf>
    <xf numFmtId="2" fontId="18" fillId="5" borderId="13" xfId="0" applyNumberFormat="1" applyFont="1" applyFill="1" applyBorder="1" applyAlignment="1" applyProtection="1">
      <alignment horizontal="center"/>
    </xf>
    <xf numFmtId="0" fontId="21" fillId="0" borderId="0" xfId="0" applyFont="1" applyFill="1" applyBorder="1" applyProtection="1"/>
    <xf numFmtId="0" fontId="19" fillId="0" borderId="0" xfId="0" applyFont="1" applyBorder="1" applyAlignment="1" applyProtection="1">
      <alignment horizontal="left"/>
    </xf>
    <xf numFmtId="0" fontId="19" fillId="0" borderId="0" xfId="0" applyFont="1" applyBorder="1" applyProtection="1"/>
    <xf numFmtId="0" fontId="18" fillId="0" borderId="0" xfId="0" applyFont="1" applyBorder="1" applyAlignment="1" applyProtection="1">
      <alignment horizontal="center"/>
    </xf>
    <xf numFmtId="0" fontId="19" fillId="0" borderId="0" xfId="0" applyFont="1" applyBorder="1" applyAlignment="1" applyProtection="1">
      <alignment horizontal="center"/>
    </xf>
    <xf numFmtId="164" fontId="43" fillId="11" borderId="0" xfId="0" applyNumberFormat="1" applyFont="1" applyFill="1" applyAlignment="1">
      <alignment horizontal="center"/>
    </xf>
    <xf numFmtId="164" fontId="43" fillId="11" borderId="0" xfId="0" applyNumberFormat="1" applyFont="1" applyFill="1" applyAlignment="1">
      <alignment horizontal="right"/>
    </xf>
    <xf numFmtId="164" fontId="43" fillId="0" borderId="0" xfId="0" applyNumberFormat="1" applyFont="1" applyFill="1" applyAlignment="1">
      <alignment horizontal="right"/>
    </xf>
    <xf numFmtId="0" fontId="16" fillId="0" borderId="0" xfId="0" applyFont="1" applyAlignment="1">
      <alignment horizontal="center" vertical="center"/>
    </xf>
    <xf numFmtId="0" fontId="0" fillId="0" borderId="0" xfId="0" applyFont="1"/>
    <xf numFmtId="0" fontId="16" fillId="28" borderId="1" xfId="0" applyFont="1" applyFill="1" applyBorder="1" applyAlignment="1">
      <alignment horizontal="center" vertical="center"/>
    </xf>
    <xf numFmtId="0" fontId="16" fillId="28" borderId="1" xfId="0" applyFont="1" applyFill="1" applyBorder="1" applyAlignment="1">
      <alignment horizontal="left" vertical="center"/>
    </xf>
    <xf numFmtId="0" fontId="0" fillId="0" borderId="1" xfId="0" applyBorder="1" applyAlignment="1" applyProtection="1">
      <alignment horizontal="left" vertical="top" wrapText="1"/>
      <protection locked="0"/>
    </xf>
    <xf numFmtId="0" fontId="5" fillId="0" borderId="4"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5" fillId="0" borderId="4" xfId="0" applyFont="1" applyFill="1" applyBorder="1" applyAlignment="1" applyProtection="1">
      <alignment horizontal="center"/>
      <protection locked="0"/>
    </xf>
    <xf numFmtId="0" fontId="5" fillId="0" borderId="1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2" xfId="0" applyFont="1" applyFill="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55"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11" fillId="7" borderId="4" xfId="0" applyFont="1" applyFill="1" applyBorder="1" applyProtection="1"/>
    <xf numFmtId="0" fontId="23" fillId="7" borderId="4" xfId="0" applyFont="1" applyFill="1" applyBorder="1" applyProtection="1"/>
    <xf numFmtId="0" fontId="13" fillId="7" borderId="4" xfId="0" applyFont="1" applyFill="1" applyBorder="1" applyProtection="1"/>
    <xf numFmtId="0" fontId="11" fillId="7" borderId="4" xfId="0" applyFont="1" applyFill="1" applyBorder="1" applyAlignment="1" applyProtection="1">
      <alignment wrapText="1"/>
    </xf>
    <xf numFmtId="0" fontId="23" fillId="7" borderId="4" xfId="0" applyFont="1" applyFill="1" applyBorder="1" applyAlignment="1" applyProtection="1">
      <alignment wrapText="1"/>
    </xf>
    <xf numFmtId="0" fontId="9" fillId="7" borderId="40" xfId="0" applyFont="1" applyFill="1" applyBorder="1" applyProtection="1"/>
    <xf numFmtId="0" fontId="23" fillId="7" borderId="6" xfId="0" applyFont="1" applyFill="1" applyBorder="1" applyProtection="1"/>
    <xf numFmtId="0" fontId="23" fillId="7" borderId="6" xfId="0" applyFont="1" applyFill="1" applyBorder="1" applyAlignment="1" applyProtection="1"/>
    <xf numFmtId="0" fontId="23" fillId="7" borderId="4" xfId="0" applyFont="1" applyFill="1" applyBorder="1" applyAlignment="1" applyProtection="1"/>
    <xf numFmtId="0" fontId="23" fillId="7" borderId="2" xfId="0" applyFont="1" applyFill="1" applyBorder="1" applyProtection="1"/>
    <xf numFmtId="0" fontId="23" fillId="7" borderId="2" xfId="0" applyFont="1" applyFill="1" applyBorder="1" applyAlignment="1" applyProtection="1"/>
    <xf numFmtId="0" fontId="23" fillId="27" borderId="2" xfId="0" applyFont="1" applyFill="1" applyBorder="1" applyProtection="1"/>
    <xf numFmtId="0" fontId="23" fillId="7" borderId="5" xfId="0" applyFont="1" applyFill="1" applyBorder="1" applyProtection="1"/>
    <xf numFmtId="164" fontId="43" fillId="11" borderId="0" xfId="0" applyNumberFormat="1" applyFont="1" applyFill="1" applyAlignment="1">
      <alignment horizontal="center" wrapText="1"/>
    </xf>
    <xf numFmtId="0" fontId="16" fillId="28"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9" fontId="43" fillId="11" borderId="0" xfId="0" applyNumberFormat="1" applyFont="1" applyFill="1" applyAlignment="1">
      <alignment horizontal="center"/>
    </xf>
    <xf numFmtId="9" fontId="16" fillId="28" borderId="1" xfId="0" applyNumberFormat="1" applyFont="1" applyFill="1" applyBorder="1" applyAlignment="1">
      <alignment horizontal="center" vertical="center"/>
    </xf>
    <xf numFmtId="9" fontId="0" fillId="0" borderId="0" xfId="0" applyNumberFormat="1"/>
    <xf numFmtId="0" fontId="0" fillId="0" borderId="0" xfId="0" applyBorder="1" applyAlignment="1">
      <alignment horizontal="center" vertical="center" wrapText="1"/>
    </xf>
    <xf numFmtId="9" fontId="0" fillId="0" borderId="0" xfId="0" applyNumberFormat="1" applyBorder="1" applyAlignment="1">
      <alignment horizontal="center" vertical="center"/>
    </xf>
    <xf numFmtId="0" fontId="0" fillId="0" borderId="0" xfId="0" applyBorder="1" applyAlignment="1" applyProtection="1">
      <alignment horizontal="left" vertical="top" wrapText="1"/>
      <protection locked="0"/>
    </xf>
    <xf numFmtId="0" fontId="0" fillId="0" borderId="0" xfId="0" applyBorder="1"/>
    <xf numFmtId="164" fontId="48" fillId="11" borderId="0" xfId="0" applyNumberFormat="1" applyFont="1" applyFill="1" applyAlignment="1">
      <alignment horizontal="center"/>
    </xf>
    <xf numFmtId="0" fontId="0" fillId="0" borderId="1" xfId="0" applyFont="1" applyBorder="1" applyAlignment="1">
      <alignment horizontal="center" vertical="center"/>
    </xf>
    <xf numFmtId="0" fontId="16" fillId="10" borderId="1" xfId="0" applyFont="1" applyFill="1" applyBorder="1" applyAlignment="1">
      <alignment horizontal="center" vertical="center"/>
    </xf>
    <xf numFmtId="0" fontId="0" fillId="6" borderId="1" xfId="0" applyFill="1" applyBorder="1" applyAlignment="1">
      <alignment horizontal="center" vertical="center" wrapText="1"/>
    </xf>
    <xf numFmtId="0" fontId="49" fillId="10" borderId="1" xfId="0" applyFont="1" applyFill="1" applyBorder="1" applyAlignment="1">
      <alignment horizontal="center" vertical="center"/>
    </xf>
    <xf numFmtId="9" fontId="49" fillId="10" borderId="1" xfId="0" applyNumberFormat="1" applyFont="1" applyFill="1" applyBorder="1" applyAlignment="1">
      <alignment horizontal="center" vertical="center"/>
    </xf>
    <xf numFmtId="0" fontId="49" fillId="10" borderId="1" xfId="0" applyFont="1" applyFill="1" applyBorder="1"/>
    <xf numFmtId="0" fontId="49" fillId="10" borderId="1" xfId="0" applyFont="1" applyFill="1" applyBorder="1" applyAlignment="1">
      <alignment horizontal="left" vertical="center"/>
    </xf>
    <xf numFmtId="0" fontId="50" fillId="6" borderId="1" xfId="0" applyFont="1" applyFill="1" applyBorder="1" applyAlignment="1">
      <alignment horizontal="center" vertical="center"/>
    </xf>
    <xf numFmtId="9" fontId="50" fillId="6" borderId="1" xfId="0" applyNumberFormat="1" applyFont="1" applyFill="1" applyBorder="1" applyAlignment="1">
      <alignment horizontal="center" vertical="center"/>
    </xf>
    <xf numFmtId="0" fontId="50" fillId="6" borderId="1" xfId="0" applyFont="1" applyFill="1" applyBorder="1" applyAlignment="1">
      <alignment horizontal="left" vertical="top" wrapText="1"/>
    </xf>
    <xf numFmtId="0" fontId="0" fillId="0" borderId="0" xfId="0" applyFont="1" applyBorder="1" applyAlignment="1">
      <alignment horizontal="center" vertical="center"/>
    </xf>
    <xf numFmtId="0" fontId="4" fillId="7" borderId="4" xfId="0" applyFont="1" applyFill="1" applyBorder="1" applyProtection="1"/>
    <xf numFmtId="0" fontId="3" fillId="12" borderId="0" xfId="0" applyFont="1" applyFill="1" applyBorder="1" applyAlignment="1" applyProtection="1"/>
    <xf numFmtId="0" fontId="3" fillId="7" borderId="4" xfId="0" applyFont="1" applyFill="1" applyBorder="1" applyProtection="1"/>
    <xf numFmtId="0" fontId="3" fillId="7" borderId="4" xfId="0" applyFont="1" applyFill="1" applyBorder="1" applyAlignment="1" applyProtection="1">
      <alignment wrapText="1"/>
    </xf>
    <xf numFmtId="164" fontId="43" fillId="0" borderId="0" xfId="0" applyNumberFormat="1" applyFont="1" applyFill="1" applyAlignment="1">
      <alignment horizontal="center"/>
    </xf>
    <xf numFmtId="9" fontId="0" fillId="0" borderId="1" xfId="0" applyNumberFormat="1" applyBorder="1" applyAlignment="1">
      <alignment horizontal="center" vertical="center" wrapText="1"/>
    </xf>
    <xf numFmtId="164" fontId="0" fillId="0" borderId="0" xfId="0" applyNumberFormat="1" applyFont="1"/>
    <xf numFmtId="164" fontId="0" fillId="0" borderId="0" xfId="0" applyNumberFormat="1" applyFont="1" applyFill="1"/>
    <xf numFmtId="164" fontId="0" fillId="0" borderId="0" xfId="0" applyNumberFormat="1" applyFont="1" applyAlignment="1">
      <alignment horizontal="right" vertical="center"/>
    </xf>
    <xf numFmtId="164" fontId="0" fillId="0" borderId="0" xfId="0" applyNumberFormat="1" applyFont="1" applyAlignment="1">
      <alignment vertical="center"/>
    </xf>
    <xf numFmtId="164" fontId="54" fillId="26" borderId="56" xfId="0" applyNumberFormat="1" applyFont="1" applyFill="1" applyBorder="1" applyAlignment="1" applyProtection="1">
      <alignment horizontal="center" vertical="center"/>
    </xf>
    <xf numFmtId="165" fontId="54" fillId="26" borderId="56" xfId="0" applyNumberFormat="1" applyFont="1" applyFill="1" applyBorder="1" applyAlignment="1" applyProtection="1">
      <alignment horizontal="center" vertical="center"/>
    </xf>
    <xf numFmtId="164" fontId="0" fillId="0" borderId="0" xfId="0" applyNumberFormat="1" applyFont="1" applyAlignment="1">
      <alignment horizontal="center" vertical="center"/>
    </xf>
    <xf numFmtId="164" fontId="17" fillId="21" borderId="56" xfId="0" applyNumberFormat="1" applyFont="1" applyFill="1" applyBorder="1" applyAlignment="1" applyProtection="1">
      <alignment horizontal="left" vertical="center"/>
    </xf>
    <xf numFmtId="165" fontId="17" fillId="21" borderId="56" xfId="0" applyNumberFormat="1" applyFont="1" applyFill="1" applyBorder="1" applyAlignment="1" applyProtection="1">
      <alignment horizontal="center" vertical="center"/>
    </xf>
    <xf numFmtId="164" fontId="17" fillId="21" borderId="56" xfId="0" applyNumberFormat="1" applyFont="1" applyFill="1" applyBorder="1" applyAlignment="1" applyProtection="1">
      <alignment horizontal="center" vertical="center"/>
    </xf>
    <xf numFmtId="164" fontId="0" fillId="0" borderId="0" xfId="0" applyNumberFormat="1" applyFont="1" applyAlignment="1">
      <alignment horizontal="right"/>
    </xf>
    <xf numFmtId="165" fontId="0" fillId="0" borderId="0" xfId="0" applyNumberFormat="1" applyFont="1"/>
    <xf numFmtId="165" fontId="46" fillId="0" borderId="0" xfId="0" applyNumberFormat="1" applyFont="1" applyAlignment="1">
      <alignment horizontal="center"/>
    </xf>
    <xf numFmtId="164" fontId="46" fillId="0" borderId="0" xfId="0" applyNumberFormat="1" applyFont="1" applyAlignment="1">
      <alignment horizontal="center" vertical="center"/>
    </xf>
    <xf numFmtId="164" fontId="46" fillId="0" borderId="0" xfId="0" applyNumberFormat="1" applyFont="1" applyAlignment="1">
      <alignment vertical="center"/>
    </xf>
    <xf numFmtId="165" fontId="46" fillId="0" borderId="0" xfId="0" applyNumberFormat="1" applyFont="1" applyAlignment="1">
      <alignment horizontal="center" vertical="center"/>
    </xf>
    <xf numFmtId="164" fontId="46" fillId="0" borderId="0" xfId="0" applyNumberFormat="1" applyFont="1" applyAlignment="1">
      <alignment horizontal="center"/>
    </xf>
    <xf numFmtId="165" fontId="17" fillId="21" borderId="0" xfId="0" applyNumberFormat="1" applyFont="1" applyFill="1" applyBorder="1" applyAlignment="1" applyProtection="1">
      <alignment horizontal="center" vertical="center"/>
    </xf>
    <xf numFmtId="0" fontId="54" fillId="26" borderId="56" xfId="0" applyNumberFormat="1" applyFont="1" applyFill="1" applyBorder="1" applyAlignment="1" applyProtection="1">
      <alignment horizontal="center" vertical="center" wrapText="1"/>
    </xf>
    <xf numFmtId="0" fontId="17" fillId="21" borderId="56" xfId="0" applyNumberFormat="1" applyFont="1" applyFill="1" applyBorder="1" applyAlignment="1" applyProtection="1">
      <alignment horizontal="center" vertical="center"/>
    </xf>
    <xf numFmtId="164" fontId="54" fillId="0" borderId="0" xfId="0" applyNumberFormat="1" applyFont="1" applyFill="1" applyBorder="1" applyAlignment="1" applyProtection="1">
      <alignment horizontal="right" vertical="center"/>
    </xf>
    <xf numFmtId="164" fontId="17" fillId="0" borderId="0" xfId="0" applyNumberFormat="1" applyFont="1" applyFill="1" applyBorder="1" applyAlignment="1" applyProtection="1">
      <alignment horizontal="right" vertical="center"/>
    </xf>
    <xf numFmtId="164" fontId="17" fillId="21" borderId="0" xfId="0" applyNumberFormat="1" applyFont="1" applyFill="1" applyBorder="1" applyAlignment="1" applyProtection="1">
      <alignment horizontal="right" vertical="center"/>
    </xf>
    <xf numFmtId="0" fontId="0" fillId="0" borderId="0" xfId="0" applyNumberFormat="1" applyFont="1"/>
    <xf numFmtId="164" fontId="53" fillId="26" borderId="56" xfId="0" applyNumberFormat="1" applyFont="1" applyFill="1" applyBorder="1" applyAlignment="1" applyProtection="1">
      <alignment horizontal="center" vertical="center"/>
    </xf>
    <xf numFmtId="165" fontId="53" fillId="26" borderId="56" xfId="0" applyNumberFormat="1" applyFont="1" applyFill="1" applyBorder="1" applyAlignment="1" applyProtection="1">
      <alignment horizontal="center"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xf>
    <xf numFmtId="164" fontId="23" fillId="21" borderId="56" xfId="0" applyNumberFormat="1" applyFont="1" applyFill="1" applyBorder="1" applyAlignment="1" applyProtection="1">
      <alignment horizontal="left" vertical="center"/>
    </xf>
    <xf numFmtId="165" fontId="23" fillId="21" borderId="56" xfId="0" applyNumberFormat="1" applyFont="1" applyFill="1" applyBorder="1" applyAlignment="1" applyProtection="1">
      <alignment horizontal="center" vertical="center"/>
    </xf>
    <xf numFmtId="164" fontId="23" fillId="21" borderId="56" xfId="0" applyNumberFormat="1" applyFont="1" applyFill="1" applyBorder="1" applyAlignment="1" applyProtection="1">
      <alignment horizontal="center" vertical="center"/>
    </xf>
    <xf numFmtId="164" fontId="2" fillId="0" borderId="0" xfId="0" applyNumberFormat="1" applyFont="1" applyAlignment="1">
      <alignment vertical="center"/>
    </xf>
    <xf numFmtId="164" fontId="2" fillId="0" borderId="0" xfId="0" applyNumberFormat="1" applyFont="1"/>
    <xf numFmtId="164" fontId="2" fillId="0" borderId="0" xfId="0" applyNumberFormat="1" applyFont="1" applyAlignment="1">
      <alignment horizontal="right"/>
    </xf>
    <xf numFmtId="0" fontId="43" fillId="29" borderId="0" xfId="0" applyFont="1" applyFill="1" applyAlignment="1" applyProtection="1">
      <alignment horizontal="center"/>
      <protection locked="0"/>
    </xf>
    <xf numFmtId="0" fontId="23" fillId="12" borderId="0" xfId="0" applyFont="1" applyFill="1" applyBorder="1" applyAlignment="1" applyProtection="1">
      <alignment horizontal="left"/>
    </xf>
    <xf numFmtId="0" fontId="23" fillId="12" borderId="24" xfId="0" applyFont="1" applyFill="1" applyBorder="1" applyAlignment="1" applyProtection="1">
      <alignment horizontal="left"/>
    </xf>
    <xf numFmtId="0" fontId="32" fillId="12" borderId="0" xfId="0" applyFont="1" applyFill="1" applyBorder="1" applyAlignment="1" applyProtection="1">
      <alignment horizontal="left"/>
    </xf>
    <xf numFmtId="0" fontId="15" fillId="12" borderId="23" xfId="0" applyFont="1" applyFill="1" applyBorder="1" applyAlignment="1" applyProtection="1">
      <alignment horizontal="left"/>
    </xf>
    <xf numFmtId="0" fontId="15" fillId="12" borderId="0" xfId="0" applyFont="1" applyFill="1" applyBorder="1" applyAlignment="1" applyProtection="1">
      <alignment horizontal="left"/>
    </xf>
    <xf numFmtId="0" fontId="27" fillId="11" borderId="0" xfId="0" applyFont="1" applyFill="1" applyAlignment="1" applyProtection="1">
      <alignment horizontal="center"/>
    </xf>
    <xf numFmtId="0" fontId="37" fillId="11" borderId="0" xfId="0" applyFont="1" applyFill="1" applyAlignment="1" applyProtection="1">
      <alignment horizontal="center"/>
    </xf>
    <xf numFmtId="0" fontId="29" fillId="21" borderId="21" xfId="0" applyFont="1" applyFill="1" applyBorder="1" applyAlignment="1" applyProtection="1">
      <alignment horizontal="left" vertical="center" wrapText="1"/>
    </xf>
    <xf numFmtId="0" fontId="29" fillId="21" borderId="22" xfId="0" applyFont="1" applyFill="1" applyBorder="1" applyAlignment="1" applyProtection="1">
      <alignment horizontal="left" vertical="center" wrapText="1"/>
    </xf>
    <xf numFmtId="0" fontId="29" fillId="21" borderId="3" xfId="0" applyFont="1" applyFill="1" applyBorder="1" applyAlignment="1" applyProtection="1">
      <alignment horizontal="left" vertical="center" wrapText="1"/>
    </xf>
    <xf numFmtId="0" fontId="23" fillId="12" borderId="21" xfId="0" applyFont="1" applyFill="1" applyBorder="1" applyAlignment="1" applyProtection="1">
      <alignment horizontal="center"/>
    </xf>
    <xf numFmtId="0" fontId="23" fillId="12" borderId="22" xfId="0" applyFont="1" applyFill="1" applyBorder="1" applyAlignment="1" applyProtection="1">
      <alignment horizontal="center"/>
    </xf>
    <xf numFmtId="0" fontId="23" fillId="12" borderId="3" xfId="0" applyFont="1" applyFill="1" applyBorder="1" applyAlignment="1" applyProtection="1">
      <alignment horizontal="center"/>
    </xf>
    <xf numFmtId="0" fontId="23" fillId="12" borderId="14" xfId="0" applyFont="1" applyFill="1" applyBorder="1" applyAlignment="1" applyProtection="1">
      <alignment horizontal="left"/>
    </xf>
    <xf numFmtId="0" fontId="23" fillId="12" borderId="15" xfId="0" applyFont="1" applyFill="1" applyBorder="1" applyAlignment="1" applyProtection="1">
      <alignment horizontal="left"/>
    </xf>
    <xf numFmtId="0" fontId="23" fillId="12" borderId="7" xfId="0" applyFont="1" applyFill="1" applyBorder="1" applyAlignment="1" applyProtection="1">
      <alignment horizontal="left"/>
    </xf>
    <xf numFmtId="0" fontId="27" fillId="13" borderId="1" xfId="0" applyFont="1" applyFill="1" applyBorder="1" applyAlignment="1">
      <alignment horizontal="center" vertical="top" wrapText="1"/>
    </xf>
    <xf numFmtId="0" fontId="0" fillId="14" borderId="32" xfId="0" applyFont="1" applyFill="1" applyBorder="1" applyAlignment="1">
      <alignment vertical="top" wrapText="1"/>
    </xf>
    <xf numFmtId="0" fontId="16" fillId="4" borderId="33" xfId="0" applyFont="1" applyFill="1" applyBorder="1" applyAlignment="1">
      <alignment vertical="center" wrapText="1"/>
    </xf>
    <xf numFmtId="0" fontId="16" fillId="4" borderId="13" xfId="0" applyFont="1" applyFill="1" applyBorder="1" applyAlignment="1">
      <alignment vertical="center" wrapText="1"/>
    </xf>
    <xf numFmtId="0" fontId="0" fillId="0" borderId="25" xfId="0" applyFont="1" applyBorder="1" applyAlignment="1">
      <alignment vertical="center" wrapText="1"/>
    </xf>
    <xf numFmtId="0" fontId="0" fillId="0" borderId="21" xfId="0" applyFont="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16" fillId="18" borderId="29" xfId="0" applyFont="1" applyFill="1" applyBorder="1" applyAlignment="1">
      <alignment vertical="center" wrapText="1"/>
    </xf>
    <xf numFmtId="0" fontId="16" fillId="18" borderId="13" xfId="0" applyFont="1" applyFill="1" applyBorder="1" applyAlignment="1">
      <alignment vertical="center" wrapText="1"/>
    </xf>
    <xf numFmtId="0" fontId="16" fillId="18" borderId="30" xfId="0" applyFont="1" applyFill="1" applyBorder="1" applyAlignment="1">
      <alignment vertical="center" wrapText="1"/>
    </xf>
    <xf numFmtId="2" fontId="16" fillId="0" borderId="36" xfId="0" applyNumberFormat="1" applyFont="1" applyBorder="1" applyAlignment="1">
      <alignment horizontal="center" vertical="center" wrapText="1"/>
    </xf>
    <xf numFmtId="0" fontId="16" fillId="15" borderId="35" xfId="0" applyFont="1" applyFill="1" applyBorder="1" applyAlignment="1">
      <alignment horizontal="left" vertical="center" wrapText="1"/>
    </xf>
    <xf numFmtId="0" fontId="16" fillId="15" borderId="36" xfId="0" applyFont="1" applyFill="1" applyBorder="1" applyAlignment="1">
      <alignment horizontal="left" vertical="center" wrapText="1"/>
    </xf>
    <xf numFmtId="0" fontId="16" fillId="15" borderId="37" xfId="0" applyFont="1" applyFill="1" applyBorder="1" applyAlignment="1">
      <alignment horizontal="left" vertical="center" wrapText="1"/>
    </xf>
    <xf numFmtId="0" fontId="16" fillId="15" borderId="38" xfId="0" applyFont="1" applyFill="1" applyBorder="1" applyAlignment="1">
      <alignment horizontal="left" vertical="center" wrapText="1"/>
    </xf>
    <xf numFmtId="0" fontId="16" fillId="15" borderId="29" xfId="0" applyFont="1" applyFill="1" applyBorder="1" applyAlignment="1">
      <alignment vertical="center" wrapText="1"/>
    </xf>
    <xf numFmtId="0" fontId="16" fillId="15" borderId="12" xfId="0" applyFont="1" applyFill="1" applyBorder="1" applyAlignment="1">
      <alignment vertical="center" wrapText="1"/>
    </xf>
    <xf numFmtId="0" fontId="16" fillId="15" borderId="13" xfId="0" applyFont="1" applyFill="1" applyBorder="1" applyAlignment="1">
      <alignment vertical="center" wrapText="1"/>
    </xf>
    <xf numFmtId="0" fontId="16" fillId="15" borderId="2" xfId="0" applyFont="1" applyFill="1" applyBorder="1" applyAlignment="1">
      <alignment vertical="center" wrapText="1"/>
    </xf>
    <xf numFmtId="0" fontId="16" fillId="15" borderId="30" xfId="0" applyFont="1" applyFill="1" applyBorder="1" applyAlignment="1">
      <alignment vertical="center" wrapText="1"/>
    </xf>
    <xf numFmtId="0" fontId="16" fillId="15" borderId="31" xfId="0" applyFont="1" applyFill="1" applyBorder="1" applyAlignment="1">
      <alignment vertical="center" wrapText="1"/>
    </xf>
    <xf numFmtId="0" fontId="16" fillId="16" borderId="29" xfId="0" applyFont="1" applyFill="1" applyBorder="1" applyAlignment="1">
      <alignment vertical="center" wrapText="1"/>
    </xf>
    <xf numFmtId="0" fontId="16" fillId="16" borderId="13" xfId="0" applyFont="1" applyFill="1" applyBorder="1" applyAlignment="1">
      <alignment vertical="center" wrapText="1"/>
    </xf>
    <xf numFmtId="0" fontId="16" fillId="16" borderId="30" xfId="0" applyFont="1" applyFill="1" applyBorder="1" applyAlignment="1">
      <alignment vertical="center" wrapText="1"/>
    </xf>
    <xf numFmtId="0" fontId="16" fillId="0" borderId="5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53" xfId="0" applyFont="1" applyBorder="1" applyAlignment="1">
      <alignment horizontal="center" vertical="center" wrapText="1"/>
    </xf>
    <xf numFmtId="0" fontId="16" fillId="15" borderId="39" xfId="0" applyFont="1" applyFill="1" applyBorder="1" applyAlignment="1">
      <alignment horizontal="left" vertical="center" wrapText="1"/>
    </xf>
    <xf numFmtId="0" fontId="16" fillId="15" borderId="40" xfId="0" applyFont="1" applyFill="1" applyBorder="1" applyAlignment="1">
      <alignment horizontal="left" vertical="center" wrapText="1"/>
    </xf>
    <xf numFmtId="0" fontId="16" fillId="15" borderId="53" xfId="0" applyFont="1" applyFill="1" applyBorder="1" applyAlignment="1">
      <alignment horizontal="left" vertical="center" wrapText="1"/>
    </xf>
    <xf numFmtId="0" fontId="16" fillId="18" borderId="41" xfId="0" applyFont="1" applyFill="1" applyBorder="1" applyAlignment="1">
      <alignment horizontal="left" vertical="center" wrapText="1"/>
    </xf>
    <xf numFmtId="0" fontId="16" fillId="18" borderId="42" xfId="0" applyFont="1" applyFill="1" applyBorder="1" applyAlignment="1">
      <alignment horizontal="left" vertical="center" wrapText="1"/>
    </xf>
    <xf numFmtId="0" fontId="16" fillId="17" borderId="39" xfId="0" applyFont="1" applyFill="1" applyBorder="1" applyAlignment="1">
      <alignment horizontal="center" vertical="center" textRotation="90" wrapText="1"/>
    </xf>
    <xf numFmtId="0" fontId="16" fillId="17" borderId="40" xfId="0" applyFont="1" applyFill="1" applyBorder="1" applyAlignment="1">
      <alignment horizontal="center" vertical="center" textRotation="90" wrapText="1"/>
    </xf>
    <xf numFmtId="0" fontId="0" fillId="0" borderId="54" xfId="0" applyFont="1" applyBorder="1" applyAlignment="1">
      <alignment horizontal="left" vertical="center" wrapText="1"/>
    </xf>
    <xf numFmtId="0" fontId="0" fillId="0" borderId="23" xfId="0" applyFont="1" applyBorder="1" applyAlignment="1">
      <alignment horizontal="left" vertical="center" wrapText="1"/>
    </xf>
    <xf numFmtId="0" fontId="16" fillId="19" borderId="44" xfId="0" applyFont="1" applyFill="1" applyBorder="1" applyAlignment="1">
      <alignment horizontal="center" vertical="center" textRotation="90" wrapText="1"/>
    </xf>
    <xf numFmtId="0" fontId="16" fillId="19" borderId="45" xfId="0" applyFont="1" applyFill="1" applyBorder="1" applyAlignment="1">
      <alignment horizontal="center" vertical="center" textRotation="90" wrapText="1"/>
    </xf>
    <xf numFmtId="0" fontId="16" fillId="19" borderId="48" xfId="0" applyFont="1" applyFill="1" applyBorder="1" applyAlignment="1">
      <alignment horizontal="center" vertical="center" textRotation="90" wrapText="1"/>
    </xf>
    <xf numFmtId="0" fontId="16" fillId="20" borderId="29" xfId="0" applyFont="1" applyFill="1" applyBorder="1" applyAlignment="1">
      <alignment vertical="center" wrapText="1"/>
    </xf>
    <xf numFmtId="0" fontId="16" fillId="20" borderId="13" xfId="0" applyFont="1" applyFill="1" applyBorder="1" applyAlignment="1">
      <alignment vertical="center" wrapText="1"/>
    </xf>
    <xf numFmtId="0" fontId="16" fillId="20" borderId="30" xfId="0" applyFont="1" applyFill="1" applyBorder="1" applyAlignment="1">
      <alignment vertical="center" wrapText="1"/>
    </xf>
    <xf numFmtId="0" fontId="16" fillId="20" borderId="34" xfId="0" applyFont="1" applyFill="1" applyBorder="1" applyAlignment="1">
      <alignment vertical="center" wrapText="1"/>
    </xf>
    <xf numFmtId="0" fontId="0" fillId="0" borderId="14" xfId="0" applyFont="1" applyBorder="1" applyAlignment="1">
      <alignment vertical="center" wrapText="1"/>
    </xf>
    <xf numFmtId="0" fontId="43" fillId="0" borderId="0" xfId="0" applyFont="1" applyAlignment="1" applyProtection="1">
      <alignment horizontal="center"/>
    </xf>
    <xf numFmtId="0" fontId="22" fillId="22" borderId="1" xfId="0" applyFont="1" applyFill="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22" fillId="4" borderId="20"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xf>
    <xf numFmtId="0" fontId="18" fillId="5" borderId="19" xfId="0" applyFont="1" applyFill="1" applyBorder="1" applyAlignment="1" applyProtection="1">
      <alignment horizontal="center" vertical="center"/>
    </xf>
    <xf numFmtId="0" fontId="18" fillId="5" borderId="12" xfId="0" applyFont="1" applyFill="1" applyBorder="1" applyAlignment="1" applyProtection="1">
      <alignment horizontal="center" vertical="center"/>
    </xf>
    <xf numFmtId="0" fontId="18" fillId="5" borderId="9"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xf>
    <xf numFmtId="0" fontId="18" fillId="8" borderId="13" xfId="0" applyFont="1" applyFill="1" applyBorder="1" applyAlignment="1" applyProtection="1">
      <alignment horizontal="center" vertical="center"/>
    </xf>
    <xf numFmtId="0" fontId="18" fillId="8" borderId="1" xfId="0" applyFont="1" applyFill="1" applyBorder="1" applyAlignment="1" applyProtection="1">
      <alignment horizontal="center" vertical="center"/>
    </xf>
    <xf numFmtId="0" fontId="18" fillId="8" borderId="21" xfId="0" applyFont="1" applyFill="1" applyBorder="1" applyAlignment="1" applyProtection="1">
      <alignment horizontal="center" vertical="center"/>
    </xf>
    <xf numFmtId="0" fontId="18" fillId="9" borderId="3" xfId="0" applyFont="1" applyFill="1" applyBorder="1" applyAlignment="1" applyProtection="1">
      <alignment horizontal="center" vertical="center"/>
    </xf>
    <xf numFmtId="0" fontId="18" fillId="9" borderId="1" xfId="0" applyFont="1" applyFill="1" applyBorder="1" applyAlignment="1" applyProtection="1">
      <alignment horizontal="center" vertical="center"/>
    </xf>
    <xf numFmtId="0" fontId="18" fillId="9" borderId="2" xfId="0" applyFont="1" applyFill="1" applyBorder="1" applyAlignment="1" applyProtection="1">
      <alignment horizontal="center" vertical="center"/>
    </xf>
    <xf numFmtId="0" fontId="18" fillId="6" borderId="8" xfId="0" applyFont="1" applyFill="1" applyBorder="1" applyAlignment="1" applyProtection="1">
      <alignment horizontal="center" vertical="center"/>
    </xf>
    <xf numFmtId="0" fontId="18" fillId="6" borderId="2" xfId="0" applyFont="1" applyFill="1" applyBorder="1" applyAlignment="1" applyProtection="1">
      <alignment horizontal="center" vertical="center"/>
    </xf>
    <xf numFmtId="0" fontId="47" fillId="0" borderId="26" xfId="0" applyFont="1" applyBorder="1" applyAlignment="1" applyProtection="1">
      <alignment horizontal="center"/>
    </xf>
    <xf numFmtId="0" fontId="19" fillId="0" borderId="26" xfId="0" applyFont="1" applyBorder="1" applyAlignment="1" applyProtection="1">
      <alignment horizontal="center"/>
    </xf>
    <xf numFmtId="0" fontId="43" fillId="0" borderId="0" xfId="0" applyFont="1" applyAlignment="1">
      <alignment horizontal="center"/>
    </xf>
    <xf numFmtId="0" fontId="22" fillId="7" borderId="1"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8" fillId="6" borderId="51" xfId="0" applyFont="1" applyFill="1" applyBorder="1" applyAlignment="1">
      <alignment horizontal="center" vertical="center"/>
    </xf>
    <xf numFmtId="0" fontId="18" fillId="6" borderId="4" xfId="0" applyFont="1" applyFill="1" applyBorder="1" applyAlignment="1">
      <alignment horizontal="center" vertical="center"/>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12" xfId="0" applyFont="1" applyFill="1" applyBorder="1" applyAlignment="1">
      <alignment horizontal="center" vertical="center"/>
    </xf>
    <xf numFmtId="0" fontId="22" fillId="4" borderId="20" xfId="0" applyFont="1" applyFill="1" applyBorder="1" applyAlignment="1">
      <alignment horizontal="center" vertical="center" wrapText="1"/>
    </xf>
    <xf numFmtId="0" fontId="18" fillId="8" borderId="13"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21" xfId="0" applyFont="1" applyFill="1" applyBorder="1" applyAlignment="1">
      <alignment horizontal="center" vertical="center"/>
    </xf>
    <xf numFmtId="0" fontId="18" fillId="9" borderId="3" xfId="0" applyFont="1" applyFill="1" applyBorder="1" applyAlignment="1">
      <alignment horizontal="center" vertical="center"/>
    </xf>
    <xf numFmtId="0" fontId="18" fillId="9" borderId="1" xfId="0" applyFont="1" applyFill="1" applyBorder="1" applyAlignment="1">
      <alignment horizontal="center" vertical="center"/>
    </xf>
    <xf numFmtId="0" fontId="18" fillId="9" borderId="2" xfId="0" applyFont="1" applyFill="1" applyBorder="1" applyAlignment="1">
      <alignment horizontal="center" vertical="center"/>
    </xf>
    <xf numFmtId="0" fontId="47" fillId="0" borderId="26" xfId="0" applyFont="1" applyBorder="1" applyAlignment="1">
      <alignment horizontal="center"/>
    </xf>
    <xf numFmtId="0" fontId="27" fillId="11" borderId="23" xfId="0" applyFont="1" applyFill="1" applyBorder="1" applyAlignment="1">
      <alignment horizontal="center"/>
    </xf>
    <xf numFmtId="0" fontId="27" fillId="11" borderId="0" xfId="0" applyFont="1" applyFill="1" applyBorder="1" applyAlignment="1">
      <alignment horizontal="center"/>
    </xf>
    <xf numFmtId="0" fontId="6" fillId="0" borderId="14" xfId="0"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0" borderId="25"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0" borderId="10" xfId="0" applyFont="1" applyFill="1" applyBorder="1" applyAlignment="1">
      <alignment horizontal="center" vertical="top" wrapText="1"/>
    </xf>
    <xf numFmtId="0" fontId="16" fillId="10" borderId="25" xfId="0" applyFont="1" applyFill="1" applyBorder="1" applyAlignment="1">
      <alignment horizontal="left" vertical="top" wrapText="1"/>
    </xf>
    <xf numFmtId="0" fontId="16" fillId="10" borderId="10" xfId="0" applyFont="1" applyFill="1" applyBorder="1" applyAlignment="1">
      <alignment horizontal="left" vertical="top" wrapText="1"/>
    </xf>
    <xf numFmtId="0" fontId="16" fillId="0" borderId="11" xfId="0" applyFont="1" applyFill="1" applyBorder="1" applyAlignment="1">
      <alignment horizontal="center" vertical="top" wrapText="1"/>
    </xf>
    <xf numFmtId="0" fontId="0" fillId="0" borderId="0" xfId="0" applyAlignment="1">
      <alignment horizontal="center"/>
    </xf>
    <xf numFmtId="164" fontId="16" fillId="0" borderId="56" xfId="0" applyNumberFormat="1" applyFont="1" applyBorder="1" applyAlignment="1">
      <alignment horizontal="center" vertical="center"/>
    </xf>
    <xf numFmtId="164" fontId="43" fillId="0" borderId="0" xfId="0" applyNumberFormat="1" applyFont="1" applyAlignment="1">
      <alignment horizontal="center"/>
    </xf>
    <xf numFmtId="164" fontId="18" fillId="0" borderId="56" xfId="0" applyNumberFormat="1" applyFont="1" applyBorder="1" applyAlignment="1">
      <alignment horizontal="center" vertical="center"/>
    </xf>
    <xf numFmtId="164" fontId="43" fillId="0" borderId="0" xfId="0" applyNumberFormat="1" applyFont="1" applyFill="1" applyAlignment="1">
      <alignment horizontal="center"/>
    </xf>
    <xf numFmtId="0" fontId="51" fillId="6" borderId="1" xfId="0" applyFont="1" applyFill="1" applyBorder="1" applyAlignment="1">
      <alignment horizontal="center" wrapText="1"/>
    </xf>
    <xf numFmtId="0" fontId="52" fillId="0" borderId="0" xfId="0" applyFont="1" applyBorder="1" applyAlignment="1">
      <alignment horizontal="center" vertic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22">
    <dxf>
      <font>
        <color auto="1"/>
      </font>
      <fill>
        <patternFill>
          <bgColor rgb="FF00B050"/>
        </patternFill>
      </fill>
    </dxf>
    <dxf>
      <fill>
        <patternFill>
          <bgColor rgb="FFD1FF3F"/>
        </patternFill>
      </fill>
    </dxf>
    <dxf>
      <fill>
        <patternFill>
          <bgColor rgb="FFFFFF01"/>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C3FF01"/>
      <color rgb="FFFF3300"/>
      <color rgb="FFD1FF3F"/>
      <color rgb="FFEDFF3F"/>
      <color rgb="FFFFF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Hazard Specific Risk to the Facility</a:t>
            </a:r>
          </a:p>
        </c:rich>
      </c:tx>
      <c:overlay val="0"/>
    </c:title>
    <c:autoTitleDeleted val="0"/>
    <c:plotArea>
      <c:layout/>
      <c:barChart>
        <c:barDir val="col"/>
        <c:grouping val="clustered"/>
        <c:varyColors val="0"/>
        <c:ser>
          <c:idx val="0"/>
          <c:order val="0"/>
          <c:tx>
            <c:strRef>
              <c:f>'Facility Summary'!$A$8</c:f>
              <c:strCache>
                <c:ptCount val="1"/>
                <c:pt idx="0">
                  <c:v>Probability</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'Facility Summary'!$B$7:$D$7</c:f>
              <c:strCache>
                <c:ptCount val="3"/>
                <c:pt idx="0">
                  <c:v>Natural</c:v>
                </c:pt>
                <c:pt idx="1">
                  <c:v>Technological</c:v>
                </c:pt>
                <c:pt idx="2">
                  <c:v>Human</c:v>
                </c:pt>
              </c:strCache>
            </c:strRef>
          </c:cat>
          <c:val>
            <c:numRef>
              <c:f>'Facility Summary'!$B$8:$D$8</c:f>
              <c:numCache>
                <c:formatCode>0.00</c:formatCode>
                <c:ptCount val="3"/>
                <c:pt idx="0">
                  <c:v>0</c:v>
                </c:pt>
                <c:pt idx="1">
                  <c:v>0</c:v>
                </c:pt>
                <c:pt idx="2">
                  <c:v>0</c:v>
                </c:pt>
              </c:numCache>
            </c:numRef>
          </c:val>
          <c:extLst>
            <c:ext xmlns:c16="http://schemas.microsoft.com/office/drawing/2014/chart" uri="{C3380CC4-5D6E-409C-BE32-E72D297353CC}">
              <c16:uniqueId val="{00000000-E882-4BE3-931A-2FE6571B2750}"/>
            </c:ext>
          </c:extLst>
        </c:ser>
        <c:ser>
          <c:idx val="1"/>
          <c:order val="1"/>
          <c:tx>
            <c:strRef>
              <c:f>'Facility Summary'!$A$9</c:f>
              <c:strCache>
                <c:ptCount val="1"/>
                <c:pt idx="0">
                  <c:v>Severity</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'Facility Summary'!$B$7:$D$7</c:f>
              <c:strCache>
                <c:ptCount val="3"/>
                <c:pt idx="0">
                  <c:v>Natural</c:v>
                </c:pt>
                <c:pt idx="1">
                  <c:v>Technological</c:v>
                </c:pt>
                <c:pt idx="2">
                  <c:v>Human</c:v>
                </c:pt>
              </c:strCache>
            </c:strRef>
          </c:cat>
          <c:val>
            <c:numRef>
              <c:f>'Facility Summary'!$B$9:$D$9</c:f>
              <c:numCache>
                <c:formatCode>0.00</c:formatCode>
                <c:ptCount val="3"/>
                <c:pt idx="0">
                  <c:v>0</c:v>
                </c:pt>
                <c:pt idx="1">
                  <c:v>0</c:v>
                </c:pt>
                <c:pt idx="2">
                  <c:v>0</c:v>
                </c:pt>
              </c:numCache>
            </c:numRef>
          </c:val>
          <c:extLst>
            <c:ext xmlns:c16="http://schemas.microsoft.com/office/drawing/2014/chart" uri="{C3380CC4-5D6E-409C-BE32-E72D297353CC}">
              <c16:uniqueId val="{00000001-E882-4BE3-931A-2FE6571B2750}"/>
            </c:ext>
          </c:extLst>
        </c:ser>
        <c:dLbls>
          <c:showLegendKey val="0"/>
          <c:showVal val="1"/>
          <c:showCatName val="0"/>
          <c:showSerName val="0"/>
          <c:showPercent val="0"/>
          <c:showBubbleSize val="0"/>
        </c:dLbls>
        <c:gapWidth val="150"/>
        <c:axId val="85279104"/>
        <c:axId val="85280640"/>
      </c:barChart>
      <c:catAx>
        <c:axId val="85279104"/>
        <c:scaling>
          <c:orientation val="minMax"/>
        </c:scaling>
        <c:delete val="0"/>
        <c:axPos val="b"/>
        <c:numFmt formatCode="General" sourceLinked="0"/>
        <c:majorTickMark val="none"/>
        <c:minorTickMark val="none"/>
        <c:tickLblPos val="nextTo"/>
        <c:txPr>
          <a:bodyPr/>
          <a:lstStyle/>
          <a:p>
            <a:pPr>
              <a:defRPr b="1"/>
            </a:pPr>
            <a:endParaRPr lang="en-US"/>
          </a:p>
        </c:txPr>
        <c:crossAx val="85280640"/>
        <c:crosses val="autoZero"/>
        <c:auto val="1"/>
        <c:lblAlgn val="ctr"/>
        <c:lblOffset val="100"/>
        <c:noMultiLvlLbl val="0"/>
      </c:catAx>
      <c:valAx>
        <c:axId val="85280640"/>
        <c:scaling>
          <c:orientation val="minMax"/>
        </c:scaling>
        <c:delete val="0"/>
        <c:axPos val="l"/>
        <c:majorGridlines/>
        <c:numFmt formatCode="0.00" sourceLinked="1"/>
        <c:majorTickMark val="none"/>
        <c:minorTickMark val="none"/>
        <c:tickLblPos val="nextTo"/>
        <c:crossAx val="85279104"/>
        <c:crosses val="autoZero"/>
        <c:crossBetween val="between"/>
      </c:valAx>
    </c:plotArea>
    <c:legend>
      <c:legendPos val="r"/>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Probability and Severity of Hazards to the Facility</a:t>
            </a:r>
          </a:p>
        </c:rich>
      </c:tx>
      <c:overlay val="0"/>
    </c:title>
    <c:autoTitleDeleted val="0"/>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'Facility Summary'!$A$8:$A$9</c:f>
              <c:strCache>
                <c:ptCount val="2"/>
                <c:pt idx="0">
                  <c:v>Probability</c:v>
                </c:pt>
                <c:pt idx="1">
                  <c:v>Severity</c:v>
                </c:pt>
              </c:strCache>
            </c:strRef>
          </c:cat>
          <c:val>
            <c:numRef>
              <c:f>'Facility Summary'!$E$8:$E$9</c:f>
              <c:numCache>
                <c:formatCode>0.00</c:formatCode>
                <c:ptCount val="2"/>
                <c:pt idx="0">
                  <c:v>0</c:v>
                </c:pt>
                <c:pt idx="1">
                  <c:v>0</c:v>
                </c:pt>
              </c:numCache>
            </c:numRef>
          </c:val>
          <c:extLst>
            <c:ext xmlns:c16="http://schemas.microsoft.com/office/drawing/2014/chart" uri="{C3380CC4-5D6E-409C-BE32-E72D297353CC}">
              <c16:uniqueId val="{00000000-5EEC-4755-8D40-4CBFE130860C}"/>
            </c:ext>
          </c:extLst>
        </c:ser>
        <c:dLbls>
          <c:showLegendKey val="0"/>
          <c:showVal val="1"/>
          <c:showCatName val="0"/>
          <c:showSerName val="0"/>
          <c:showPercent val="0"/>
          <c:showBubbleSize val="0"/>
        </c:dLbls>
        <c:gapWidth val="150"/>
        <c:axId val="85288448"/>
        <c:axId val="85295488"/>
      </c:barChart>
      <c:catAx>
        <c:axId val="85288448"/>
        <c:scaling>
          <c:orientation val="minMax"/>
        </c:scaling>
        <c:delete val="0"/>
        <c:axPos val="b"/>
        <c:numFmt formatCode="General" sourceLinked="0"/>
        <c:majorTickMark val="none"/>
        <c:minorTickMark val="none"/>
        <c:tickLblPos val="nextTo"/>
        <c:txPr>
          <a:bodyPr/>
          <a:lstStyle/>
          <a:p>
            <a:pPr>
              <a:defRPr b="1"/>
            </a:pPr>
            <a:endParaRPr lang="en-US"/>
          </a:p>
        </c:txPr>
        <c:crossAx val="85295488"/>
        <c:crosses val="autoZero"/>
        <c:auto val="1"/>
        <c:lblAlgn val="ctr"/>
        <c:lblOffset val="100"/>
        <c:noMultiLvlLbl val="0"/>
      </c:catAx>
      <c:valAx>
        <c:axId val="85295488"/>
        <c:scaling>
          <c:orientation val="minMax"/>
        </c:scaling>
        <c:delete val="0"/>
        <c:axPos val="l"/>
        <c:majorGridlines/>
        <c:numFmt formatCode="0.00" sourceLinked="1"/>
        <c:majorTickMark val="none"/>
        <c:minorTickMark val="none"/>
        <c:tickLblPos val="nextTo"/>
        <c:crossAx val="85288448"/>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619124</xdr:colOff>
      <xdr:row>3</xdr:row>
      <xdr:rowOff>114300</xdr:rowOff>
    </xdr:from>
    <xdr:to>
      <xdr:col>14</xdr:col>
      <xdr:colOff>757040</xdr:colOff>
      <xdr:row>3</xdr:row>
      <xdr:rowOff>674504</xdr:rowOff>
    </xdr:to>
    <xdr:pic>
      <xdr:nvPicPr>
        <xdr:cNvPr id="2" name="Picture 1" descr="AHCA/NCAL">
          <a:extLst>
            <a:ext uri="{FF2B5EF4-FFF2-40B4-BE49-F238E27FC236}">
              <a16:creationId xmlns:a16="http://schemas.microsoft.com/office/drawing/2014/main" id="{1CE64500-51B9-4A32-9028-D66CF77288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49" y="752475"/>
          <a:ext cx="2166741" cy="56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133349</xdr:rowOff>
    </xdr:from>
    <xdr:to>
      <xdr:col>5</xdr:col>
      <xdr:colOff>1</xdr:colOff>
      <xdr:row>28</xdr:row>
      <xdr:rowOff>167640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10</xdr:row>
      <xdr:rowOff>133349</xdr:rowOff>
    </xdr:from>
    <xdr:to>
      <xdr:col>7</xdr:col>
      <xdr:colOff>1882140</xdr:colOff>
      <xdr:row>29</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A1:O51"/>
  <sheetViews>
    <sheetView tabSelected="1" zoomScaleNormal="100" workbookViewId="0">
      <selection sqref="A1:O1"/>
    </sheetView>
  </sheetViews>
  <sheetFormatPr defaultColWidth="8.875" defaultRowHeight="15.75" x14ac:dyDescent="0.25"/>
  <cols>
    <col min="1" max="1" width="5.625" style="86" customWidth="1"/>
    <col min="2" max="5" width="8.875" style="86"/>
    <col min="6" max="6" width="8.375" style="86" customWidth="1"/>
    <col min="7" max="8" width="8.875" style="86"/>
    <col min="9" max="9" width="5.625" style="86" customWidth="1"/>
    <col min="10" max="14" width="8.875" style="86"/>
    <col min="15" max="15" width="10.5" style="86" customWidth="1"/>
    <col min="16" max="16384" width="8.875" style="86"/>
  </cols>
  <sheetData>
    <row r="1" spans="1:15" ht="18.75" x14ac:dyDescent="0.3">
      <c r="A1" s="250" t="s">
        <v>233</v>
      </c>
      <c r="B1" s="250"/>
      <c r="C1" s="250"/>
      <c r="D1" s="250"/>
      <c r="E1" s="250"/>
      <c r="F1" s="250"/>
      <c r="G1" s="250"/>
      <c r="H1" s="250"/>
      <c r="I1" s="250"/>
      <c r="J1" s="250"/>
      <c r="K1" s="250"/>
      <c r="L1" s="250"/>
      <c r="M1" s="250"/>
      <c r="N1" s="250"/>
      <c r="O1" s="250"/>
    </row>
    <row r="2" spans="1:15" x14ac:dyDescent="0.25">
      <c r="A2" s="256" t="s">
        <v>113</v>
      </c>
      <c r="B2" s="257"/>
      <c r="C2" s="257"/>
      <c r="D2" s="257"/>
      <c r="E2" s="257"/>
      <c r="F2" s="257"/>
      <c r="G2" s="257"/>
      <c r="H2" s="257"/>
      <c r="I2" s="257"/>
      <c r="J2" s="257"/>
      <c r="K2" s="257"/>
      <c r="L2" s="257"/>
      <c r="M2" s="257"/>
      <c r="N2" s="257"/>
      <c r="O2" s="257"/>
    </row>
    <row r="3" spans="1:15" x14ac:dyDescent="0.25">
      <c r="A3" s="261"/>
      <c r="B3" s="262"/>
      <c r="C3" s="262"/>
      <c r="D3" s="262"/>
      <c r="E3" s="262"/>
      <c r="F3" s="262"/>
      <c r="G3" s="262"/>
      <c r="H3" s="262"/>
      <c r="I3" s="262"/>
      <c r="J3" s="262"/>
      <c r="K3" s="262"/>
      <c r="L3" s="262"/>
      <c r="M3" s="262"/>
      <c r="N3" s="262"/>
      <c r="O3" s="263"/>
    </row>
    <row r="4" spans="1:15" ht="165.95" customHeight="1" x14ac:dyDescent="0.25">
      <c r="A4" s="258" t="s">
        <v>219</v>
      </c>
      <c r="B4" s="259"/>
      <c r="C4" s="259"/>
      <c r="D4" s="259"/>
      <c r="E4" s="259"/>
      <c r="F4" s="259"/>
      <c r="G4" s="259"/>
      <c r="H4" s="259"/>
      <c r="I4" s="259"/>
      <c r="J4" s="259"/>
      <c r="K4" s="259"/>
      <c r="L4" s="259"/>
      <c r="M4" s="259"/>
      <c r="N4" s="259"/>
      <c r="O4" s="260"/>
    </row>
    <row r="5" spans="1:15" x14ac:dyDescent="0.25">
      <c r="A5" s="264" t="s">
        <v>103</v>
      </c>
      <c r="B5" s="265"/>
      <c r="C5" s="265"/>
      <c r="D5" s="265"/>
      <c r="E5" s="265"/>
      <c r="F5" s="265"/>
      <c r="G5" s="265"/>
      <c r="H5" s="87"/>
      <c r="I5" s="265" t="s">
        <v>104</v>
      </c>
      <c r="J5" s="265"/>
      <c r="K5" s="265"/>
      <c r="L5" s="265"/>
      <c r="M5" s="265"/>
      <c r="N5" s="265"/>
      <c r="O5" s="266"/>
    </row>
    <row r="6" spans="1:15" x14ac:dyDescent="0.25">
      <c r="A6" s="88" t="s">
        <v>72</v>
      </c>
      <c r="B6" s="253" t="s">
        <v>73</v>
      </c>
      <c r="C6" s="253"/>
      <c r="D6" s="253"/>
      <c r="E6" s="253"/>
      <c r="F6" s="253"/>
      <c r="G6" s="253"/>
      <c r="H6" s="89"/>
      <c r="I6" s="90" t="s">
        <v>72</v>
      </c>
      <c r="J6" s="251" t="s">
        <v>43</v>
      </c>
      <c r="K6" s="251"/>
      <c r="L6" s="251"/>
      <c r="M6" s="251"/>
      <c r="N6" s="251"/>
      <c r="O6" s="252"/>
    </row>
    <row r="7" spans="1:15" x14ac:dyDescent="0.25">
      <c r="A7" s="88" t="s">
        <v>72</v>
      </c>
      <c r="B7" s="253" t="s">
        <v>74</v>
      </c>
      <c r="C7" s="253"/>
      <c r="D7" s="253"/>
      <c r="E7" s="253"/>
      <c r="F7" s="253"/>
      <c r="G7" s="253"/>
      <c r="H7" s="89"/>
      <c r="I7" s="90" t="s">
        <v>72</v>
      </c>
      <c r="J7" s="251" t="s">
        <v>44</v>
      </c>
      <c r="K7" s="251"/>
      <c r="L7" s="251"/>
      <c r="M7" s="251"/>
      <c r="N7" s="251"/>
      <c r="O7" s="252"/>
    </row>
    <row r="8" spans="1:15" x14ac:dyDescent="0.25">
      <c r="A8" s="91"/>
      <c r="B8" s="89"/>
      <c r="C8" s="89"/>
      <c r="D8" s="89"/>
      <c r="E8" s="89"/>
      <c r="F8" s="89"/>
      <c r="G8" s="89"/>
      <c r="H8" s="89"/>
      <c r="I8" s="90" t="s">
        <v>72</v>
      </c>
      <c r="J8" s="251" t="s">
        <v>76</v>
      </c>
      <c r="K8" s="251"/>
      <c r="L8" s="251"/>
      <c r="M8" s="251"/>
      <c r="N8" s="251"/>
      <c r="O8" s="252"/>
    </row>
    <row r="9" spans="1:15" x14ac:dyDescent="0.25">
      <c r="A9" s="254" t="s">
        <v>105</v>
      </c>
      <c r="B9" s="255"/>
      <c r="C9" s="255"/>
      <c r="D9" s="255"/>
      <c r="E9" s="255"/>
      <c r="F9" s="255"/>
      <c r="G9" s="255"/>
      <c r="H9" s="89"/>
      <c r="I9" s="90" t="s">
        <v>72</v>
      </c>
      <c r="J9" s="251" t="s">
        <v>45</v>
      </c>
      <c r="K9" s="251"/>
      <c r="L9" s="251"/>
      <c r="M9" s="251"/>
      <c r="N9" s="251"/>
      <c r="O9" s="252"/>
    </row>
    <row r="10" spans="1:15" x14ac:dyDescent="0.25">
      <c r="A10" s="88" t="s">
        <v>72</v>
      </c>
      <c r="B10" s="211" t="s">
        <v>222</v>
      </c>
      <c r="C10" s="92"/>
      <c r="D10" s="92"/>
      <c r="E10" s="92"/>
      <c r="F10" s="92"/>
      <c r="G10" s="89"/>
      <c r="H10" s="89"/>
      <c r="I10" s="90" t="s">
        <v>72</v>
      </c>
      <c r="J10" s="251" t="s">
        <v>46</v>
      </c>
      <c r="K10" s="251"/>
      <c r="L10" s="251"/>
      <c r="M10" s="251"/>
      <c r="N10" s="251"/>
      <c r="O10" s="252"/>
    </row>
    <row r="11" spans="1:15" x14ac:dyDescent="0.25">
      <c r="A11" s="91"/>
      <c r="B11" s="89"/>
      <c r="C11" s="89"/>
      <c r="D11" s="89"/>
      <c r="E11" s="89"/>
      <c r="F11" s="89"/>
      <c r="G11" s="89"/>
      <c r="H11" s="89"/>
      <c r="I11" s="89"/>
      <c r="J11" s="89"/>
      <c r="K11" s="89"/>
      <c r="L11" s="89"/>
      <c r="M11" s="89"/>
      <c r="N11" s="89"/>
      <c r="O11" s="93"/>
    </row>
    <row r="12" spans="1:15" x14ac:dyDescent="0.25">
      <c r="A12" s="94" t="s">
        <v>147</v>
      </c>
      <c r="B12" s="95"/>
      <c r="C12" s="95"/>
      <c r="D12" s="95"/>
      <c r="E12" s="95"/>
      <c r="F12" s="95"/>
      <c r="G12" s="95"/>
      <c r="H12" s="89"/>
      <c r="I12" s="96" t="s">
        <v>106</v>
      </c>
      <c r="J12" s="89"/>
      <c r="K12" s="89"/>
      <c r="L12" s="89"/>
      <c r="M12" s="89"/>
      <c r="N12" s="89"/>
      <c r="O12" s="93"/>
    </row>
    <row r="13" spans="1:15" x14ac:dyDescent="0.25">
      <c r="A13" s="88" t="s">
        <v>72</v>
      </c>
      <c r="B13" s="95" t="s">
        <v>59</v>
      </c>
      <c r="C13" s="95"/>
      <c r="D13" s="95"/>
      <c r="E13" s="95"/>
      <c r="F13" s="95"/>
      <c r="G13" s="95"/>
      <c r="H13" s="89"/>
      <c r="I13" s="90" t="s">
        <v>72</v>
      </c>
      <c r="J13" s="95" t="s">
        <v>47</v>
      </c>
      <c r="K13" s="95"/>
      <c r="L13" s="95"/>
      <c r="M13" s="95"/>
      <c r="N13" s="95"/>
      <c r="O13" s="97"/>
    </row>
    <row r="14" spans="1:15" x14ac:dyDescent="0.25">
      <c r="A14" s="88" t="s">
        <v>72</v>
      </c>
      <c r="B14" s="95" t="s">
        <v>60</v>
      </c>
      <c r="C14" s="95"/>
      <c r="D14" s="95"/>
      <c r="E14" s="95"/>
      <c r="F14" s="95"/>
      <c r="G14" s="95"/>
      <c r="H14" s="89"/>
      <c r="I14" s="90" t="s">
        <v>72</v>
      </c>
      <c r="J14" s="95" t="s">
        <v>48</v>
      </c>
      <c r="K14" s="95"/>
      <c r="L14" s="95"/>
      <c r="M14" s="95"/>
      <c r="N14" s="95"/>
      <c r="O14" s="97"/>
    </row>
    <row r="15" spans="1:15" x14ac:dyDescent="0.25">
      <c r="A15" s="88" t="s">
        <v>72</v>
      </c>
      <c r="B15" s="95" t="s">
        <v>61</v>
      </c>
      <c r="C15" s="95"/>
      <c r="D15" s="95"/>
      <c r="E15" s="95"/>
      <c r="F15" s="95"/>
      <c r="G15" s="95"/>
      <c r="H15" s="89"/>
      <c r="I15" s="90" t="s">
        <v>72</v>
      </c>
      <c r="J15" s="95" t="s">
        <v>49</v>
      </c>
      <c r="K15" s="95"/>
      <c r="L15" s="95"/>
      <c r="M15" s="95"/>
      <c r="N15" s="95"/>
      <c r="O15" s="97"/>
    </row>
    <row r="16" spans="1:15" x14ac:dyDescent="0.25">
      <c r="A16" s="88" t="s">
        <v>72</v>
      </c>
      <c r="B16" s="95" t="s">
        <v>62</v>
      </c>
      <c r="C16" s="95"/>
      <c r="D16" s="95"/>
      <c r="E16" s="95"/>
      <c r="F16" s="95"/>
      <c r="G16" s="95"/>
      <c r="H16" s="89"/>
      <c r="I16" s="90" t="s">
        <v>72</v>
      </c>
      <c r="J16" s="95" t="s">
        <v>77</v>
      </c>
      <c r="K16" s="95"/>
      <c r="L16" s="95"/>
      <c r="M16" s="95"/>
      <c r="N16" s="95"/>
      <c r="O16" s="97"/>
    </row>
    <row r="17" spans="1:15" x14ac:dyDescent="0.25">
      <c r="A17" s="88" t="s">
        <v>72</v>
      </c>
      <c r="B17" s="98" t="s">
        <v>110</v>
      </c>
      <c r="C17" s="89"/>
      <c r="D17" s="89"/>
      <c r="E17" s="89"/>
      <c r="F17" s="89"/>
      <c r="G17" s="89"/>
      <c r="H17" s="89"/>
      <c r="I17" s="90" t="s">
        <v>72</v>
      </c>
      <c r="J17" s="95" t="s">
        <v>50</v>
      </c>
      <c r="K17" s="95"/>
      <c r="L17" s="95"/>
      <c r="M17" s="95"/>
      <c r="N17" s="95"/>
      <c r="O17" s="97"/>
    </row>
    <row r="18" spans="1:15" x14ac:dyDescent="0.25">
      <c r="A18" s="88"/>
      <c r="B18" s="98"/>
      <c r="C18" s="89"/>
      <c r="D18" s="89"/>
      <c r="E18" s="89"/>
      <c r="F18" s="89"/>
      <c r="G18" s="89"/>
      <c r="H18" s="89"/>
      <c r="I18" s="90" t="s">
        <v>72</v>
      </c>
      <c r="J18" s="95" t="s">
        <v>51</v>
      </c>
      <c r="K18" s="95"/>
      <c r="L18" s="95"/>
      <c r="M18" s="95"/>
      <c r="N18" s="95"/>
      <c r="O18" s="97"/>
    </row>
    <row r="19" spans="1:15" x14ac:dyDescent="0.25">
      <c r="A19" s="94" t="s">
        <v>148</v>
      </c>
      <c r="B19" s="95"/>
      <c r="C19" s="95"/>
      <c r="D19" s="95"/>
      <c r="E19" s="95"/>
      <c r="F19" s="95"/>
      <c r="G19" s="95"/>
      <c r="H19" s="89"/>
      <c r="I19" s="99"/>
      <c r="J19" s="99"/>
      <c r="K19" s="95"/>
      <c r="L19" s="95"/>
      <c r="M19" s="95"/>
      <c r="N19" s="95"/>
      <c r="O19" s="97"/>
    </row>
    <row r="20" spans="1:15" x14ac:dyDescent="0.25">
      <c r="A20" s="88" t="s">
        <v>72</v>
      </c>
      <c r="B20" s="95" t="s">
        <v>63</v>
      </c>
      <c r="C20" s="95"/>
      <c r="D20" s="95"/>
      <c r="E20" s="95"/>
      <c r="F20" s="95"/>
      <c r="G20" s="95"/>
      <c r="H20" s="89"/>
      <c r="I20" s="96" t="s">
        <v>107</v>
      </c>
      <c r="J20" s="89"/>
      <c r="K20" s="89"/>
      <c r="L20" s="89"/>
      <c r="M20" s="89"/>
      <c r="N20" s="89"/>
      <c r="O20" s="93"/>
    </row>
    <row r="21" spans="1:15" x14ac:dyDescent="0.25">
      <c r="A21" s="88" t="s">
        <v>72</v>
      </c>
      <c r="B21" s="95" t="s">
        <v>64</v>
      </c>
      <c r="C21" s="95"/>
      <c r="D21" s="95"/>
      <c r="E21" s="95"/>
      <c r="F21" s="95"/>
      <c r="G21" s="95"/>
      <c r="H21" s="89"/>
      <c r="I21" s="90" t="s">
        <v>72</v>
      </c>
      <c r="J21" s="89" t="s">
        <v>78</v>
      </c>
      <c r="K21" s="89"/>
      <c r="L21" s="89"/>
      <c r="M21" s="89"/>
      <c r="N21" s="89"/>
      <c r="O21" s="93"/>
    </row>
    <row r="22" spans="1:15" x14ac:dyDescent="0.25">
      <c r="A22" s="88" t="s">
        <v>72</v>
      </c>
      <c r="B22" s="95" t="s">
        <v>65</v>
      </c>
      <c r="C22" s="95"/>
      <c r="D22" s="95"/>
      <c r="E22" s="95"/>
      <c r="F22" s="95"/>
      <c r="G22" s="95"/>
      <c r="H22" s="89"/>
      <c r="I22" s="90" t="s">
        <v>72</v>
      </c>
      <c r="J22" s="89" t="s">
        <v>52</v>
      </c>
      <c r="K22" s="89"/>
      <c r="L22" s="89"/>
      <c r="M22" s="89"/>
      <c r="N22" s="89"/>
      <c r="O22" s="93"/>
    </row>
    <row r="23" spans="1:15" x14ac:dyDescent="0.25">
      <c r="A23" s="88" t="s">
        <v>72</v>
      </c>
      <c r="B23" s="95" t="s">
        <v>66</v>
      </c>
      <c r="C23" s="95"/>
      <c r="D23" s="95"/>
      <c r="E23" s="95"/>
      <c r="F23" s="95"/>
      <c r="G23" s="95"/>
      <c r="H23" s="89"/>
      <c r="I23" s="90" t="s">
        <v>72</v>
      </c>
      <c r="J23" s="89" t="s">
        <v>54</v>
      </c>
      <c r="K23" s="89"/>
      <c r="L23" s="89"/>
      <c r="M23" s="89"/>
      <c r="N23" s="89"/>
      <c r="O23" s="93"/>
    </row>
    <row r="24" spans="1:15" x14ac:dyDescent="0.25">
      <c r="A24" s="88" t="s">
        <v>72</v>
      </c>
      <c r="B24" s="95" t="s">
        <v>67</v>
      </c>
      <c r="C24" s="95"/>
      <c r="D24" s="95"/>
      <c r="E24" s="95"/>
      <c r="F24" s="95"/>
      <c r="G24" s="95"/>
      <c r="H24" s="89"/>
      <c r="I24" s="90" t="s">
        <v>72</v>
      </c>
      <c r="J24" s="89" t="s">
        <v>56</v>
      </c>
      <c r="K24" s="89"/>
      <c r="L24" s="89"/>
      <c r="M24" s="89"/>
      <c r="N24" s="89"/>
      <c r="O24" s="93"/>
    </row>
    <row r="25" spans="1:15" x14ac:dyDescent="0.25">
      <c r="A25" s="88" t="s">
        <v>72</v>
      </c>
      <c r="B25" s="95" t="s">
        <v>68</v>
      </c>
      <c r="C25" s="95"/>
      <c r="D25" s="95"/>
      <c r="E25" s="95"/>
      <c r="F25" s="95"/>
      <c r="G25" s="95"/>
      <c r="H25" s="89"/>
      <c r="I25" s="90" t="s">
        <v>72</v>
      </c>
      <c r="J25" s="89" t="s">
        <v>58</v>
      </c>
      <c r="K25" s="89"/>
      <c r="L25" s="89"/>
      <c r="M25" s="89"/>
      <c r="N25" s="89"/>
      <c r="O25" s="93"/>
    </row>
    <row r="26" spans="1:15" x14ac:dyDescent="0.25">
      <c r="A26" s="88" t="s">
        <v>72</v>
      </c>
      <c r="B26" s="95" t="s">
        <v>69</v>
      </c>
      <c r="C26" s="95"/>
      <c r="D26" s="95"/>
      <c r="E26" s="95"/>
      <c r="F26" s="95"/>
      <c r="G26" s="95"/>
      <c r="H26" s="89"/>
      <c r="I26" s="90" t="s">
        <v>72</v>
      </c>
      <c r="J26" s="89" t="s">
        <v>53</v>
      </c>
      <c r="K26" s="89"/>
      <c r="L26" s="89"/>
      <c r="M26" s="89"/>
      <c r="N26" s="89"/>
      <c r="O26" s="93"/>
    </row>
    <row r="27" spans="1:15" x14ac:dyDescent="0.25">
      <c r="A27" s="88" t="s">
        <v>72</v>
      </c>
      <c r="B27" s="95" t="s">
        <v>70</v>
      </c>
      <c r="C27" s="95"/>
      <c r="D27" s="95"/>
      <c r="E27" s="95"/>
      <c r="F27" s="95"/>
      <c r="G27" s="95"/>
      <c r="H27" s="89"/>
      <c r="I27" s="90" t="s">
        <v>72</v>
      </c>
      <c r="J27" s="89" t="s">
        <v>55</v>
      </c>
      <c r="K27" s="89"/>
      <c r="L27" s="89"/>
      <c r="M27" s="89"/>
      <c r="N27" s="89"/>
      <c r="O27" s="93"/>
    </row>
    <row r="28" spans="1:15" x14ac:dyDescent="0.25">
      <c r="A28" s="88" t="s">
        <v>72</v>
      </c>
      <c r="B28" s="95" t="s">
        <v>71</v>
      </c>
      <c r="C28" s="95"/>
      <c r="D28" s="95"/>
      <c r="E28" s="95"/>
      <c r="F28" s="95"/>
      <c r="G28" s="95"/>
      <c r="H28" s="89"/>
      <c r="I28" s="90" t="s">
        <v>72</v>
      </c>
      <c r="J28" s="89" t="s">
        <v>57</v>
      </c>
      <c r="K28" s="89"/>
      <c r="L28" s="89"/>
      <c r="M28" s="89"/>
      <c r="N28" s="89"/>
      <c r="O28" s="93"/>
    </row>
    <row r="29" spans="1:15" x14ac:dyDescent="0.25">
      <c r="A29" s="88" t="s">
        <v>72</v>
      </c>
      <c r="B29" s="95" t="s">
        <v>75</v>
      </c>
      <c r="C29" s="95"/>
      <c r="D29" s="95"/>
      <c r="E29" s="95"/>
      <c r="F29" s="95"/>
      <c r="G29" s="95"/>
      <c r="H29" s="89"/>
      <c r="I29" s="90" t="s">
        <v>72</v>
      </c>
      <c r="J29" s="89" t="s">
        <v>79</v>
      </c>
      <c r="K29" s="89"/>
      <c r="L29" s="89"/>
      <c r="M29" s="89"/>
      <c r="N29" s="89"/>
      <c r="O29" s="93"/>
    </row>
    <row r="30" spans="1:15" x14ac:dyDescent="0.25">
      <c r="A30" s="88" t="s">
        <v>72</v>
      </c>
      <c r="B30" s="98" t="s">
        <v>111</v>
      </c>
      <c r="C30" s="89"/>
      <c r="D30" s="89"/>
      <c r="E30" s="89"/>
      <c r="F30" s="89"/>
      <c r="G30" s="89"/>
      <c r="H30" s="89"/>
      <c r="I30" s="99"/>
      <c r="J30" s="99"/>
      <c r="K30" s="89"/>
      <c r="L30" s="89"/>
      <c r="M30" s="89"/>
      <c r="N30" s="89"/>
      <c r="O30" s="93"/>
    </row>
    <row r="31" spans="1:15" x14ac:dyDescent="0.25">
      <c r="A31" s="100"/>
      <c r="B31" s="101"/>
      <c r="C31" s="101"/>
      <c r="D31" s="101"/>
      <c r="E31" s="101"/>
      <c r="F31" s="101"/>
      <c r="G31" s="101"/>
      <c r="H31" s="101"/>
      <c r="I31" s="101"/>
      <c r="J31" s="101"/>
      <c r="K31" s="101"/>
      <c r="L31" s="101"/>
      <c r="M31" s="101"/>
      <c r="N31" s="102"/>
      <c r="O31" s="103"/>
    </row>
    <row r="32" spans="1:15" x14ac:dyDescent="0.25">
      <c r="I32" s="104"/>
    </row>
    <row r="33" spans="1:15" x14ac:dyDescent="0.25">
      <c r="A33" s="105"/>
      <c r="B33" s="105"/>
      <c r="C33" s="105"/>
      <c r="D33" s="105"/>
      <c r="E33" s="105"/>
      <c r="F33" s="105"/>
      <c r="G33" s="105"/>
      <c r="H33" s="105"/>
      <c r="I33" s="106"/>
      <c r="J33" s="106"/>
      <c r="K33" s="106"/>
      <c r="L33" s="106"/>
      <c r="M33" s="106"/>
      <c r="N33" s="106"/>
      <c r="O33" s="106"/>
    </row>
    <row r="34" spans="1:15" x14ac:dyDescent="0.25">
      <c r="A34" s="105"/>
      <c r="B34" s="105"/>
      <c r="C34" s="105"/>
      <c r="D34" s="105"/>
      <c r="E34" s="105"/>
      <c r="F34" s="105"/>
      <c r="G34" s="105"/>
      <c r="H34" s="105"/>
      <c r="I34" s="106"/>
      <c r="J34" s="106"/>
      <c r="K34" s="106"/>
      <c r="L34" s="106"/>
      <c r="M34" s="106"/>
      <c r="N34" s="106"/>
      <c r="O34" s="106"/>
    </row>
    <row r="35" spans="1:15" x14ac:dyDescent="0.25">
      <c r="A35" s="105"/>
      <c r="B35" s="105"/>
      <c r="C35" s="105"/>
      <c r="D35" s="105"/>
      <c r="E35" s="105"/>
      <c r="F35" s="105"/>
      <c r="G35" s="105"/>
      <c r="H35" s="105"/>
      <c r="I35" s="105"/>
      <c r="J35" s="106"/>
      <c r="K35" s="106"/>
      <c r="L35" s="106"/>
      <c r="M35" s="106"/>
      <c r="N35" s="106"/>
      <c r="O35" s="106"/>
    </row>
    <row r="36" spans="1:15" x14ac:dyDescent="0.25">
      <c r="A36" s="105"/>
      <c r="B36" s="105"/>
      <c r="C36" s="105"/>
      <c r="D36" s="105"/>
      <c r="E36" s="105"/>
      <c r="F36" s="105"/>
      <c r="G36" s="105"/>
      <c r="H36" s="105"/>
      <c r="I36" s="106"/>
      <c r="J36" s="106"/>
      <c r="K36" s="106"/>
      <c r="L36" s="106"/>
      <c r="M36" s="106"/>
      <c r="N36" s="106"/>
      <c r="O36" s="106"/>
    </row>
    <row r="37" spans="1:15" s="107" customFormat="1" x14ac:dyDescent="0.25">
      <c r="A37" s="105"/>
      <c r="B37" s="105"/>
      <c r="C37" s="105"/>
      <c r="D37" s="105"/>
      <c r="E37" s="105"/>
      <c r="F37" s="106"/>
      <c r="G37" s="105"/>
      <c r="H37" s="105"/>
      <c r="I37" s="106"/>
      <c r="J37" s="106"/>
      <c r="K37" s="106"/>
      <c r="L37" s="106"/>
      <c r="M37" s="106"/>
      <c r="N37" s="106"/>
      <c r="O37" s="106"/>
    </row>
    <row r="38" spans="1:15" s="107" customFormat="1" x14ac:dyDescent="0.25">
      <c r="A38" s="105"/>
      <c r="B38" s="105"/>
      <c r="C38" s="105"/>
      <c r="D38" s="105"/>
      <c r="E38" s="105"/>
      <c r="F38" s="106"/>
      <c r="G38" s="105"/>
      <c r="H38" s="105"/>
      <c r="I38" s="106"/>
      <c r="J38" s="106"/>
      <c r="K38" s="106"/>
      <c r="L38" s="106"/>
      <c r="M38" s="106"/>
      <c r="N38" s="106"/>
      <c r="O38" s="106"/>
    </row>
    <row r="39" spans="1:15" s="107" customFormat="1" x14ac:dyDescent="0.25">
      <c r="A39" s="105"/>
      <c r="B39" s="105"/>
      <c r="C39" s="105"/>
      <c r="D39" s="105"/>
      <c r="E39" s="105"/>
      <c r="F39" s="106"/>
      <c r="G39" s="105"/>
      <c r="H39" s="105"/>
      <c r="I39" s="106"/>
      <c r="J39" s="106"/>
      <c r="K39" s="106"/>
      <c r="L39" s="106"/>
      <c r="M39" s="106"/>
      <c r="N39" s="106"/>
      <c r="O39" s="106"/>
    </row>
    <row r="40" spans="1:15" s="107" customFormat="1" x14ac:dyDescent="0.25">
      <c r="A40" s="105"/>
      <c r="B40" s="105"/>
      <c r="C40" s="105"/>
      <c r="D40" s="105"/>
      <c r="E40" s="105"/>
      <c r="F40" s="105"/>
      <c r="G40" s="106"/>
      <c r="H40" s="106"/>
      <c r="I40" s="106"/>
      <c r="J40" s="106"/>
      <c r="K40" s="106"/>
      <c r="L40" s="106"/>
      <c r="M40" s="106"/>
      <c r="N40" s="106"/>
      <c r="O40" s="106"/>
    </row>
    <row r="41" spans="1:15" s="107" customFormat="1" x14ac:dyDescent="0.25">
      <c r="A41" s="105"/>
      <c r="B41" s="105"/>
      <c r="C41" s="105"/>
      <c r="D41" s="105"/>
      <c r="E41" s="105"/>
      <c r="F41" s="105"/>
      <c r="G41" s="106"/>
      <c r="H41" s="106"/>
      <c r="I41" s="106"/>
      <c r="J41" s="106"/>
      <c r="K41" s="106"/>
      <c r="L41" s="106"/>
      <c r="M41" s="106"/>
      <c r="N41" s="106"/>
      <c r="O41" s="106"/>
    </row>
    <row r="42" spans="1:15" s="107" customFormat="1" x14ac:dyDescent="0.25">
      <c r="A42" s="105"/>
      <c r="B42" s="105"/>
      <c r="C42" s="105"/>
      <c r="D42" s="105"/>
      <c r="E42" s="105"/>
      <c r="F42" s="105"/>
      <c r="G42" s="106"/>
      <c r="H42" s="106"/>
      <c r="I42" s="106"/>
      <c r="J42" s="106"/>
      <c r="K42" s="106"/>
      <c r="L42" s="106"/>
      <c r="M42" s="106"/>
      <c r="N42" s="106"/>
      <c r="O42" s="106"/>
    </row>
    <row r="43" spans="1:15" s="107" customFormat="1" x14ac:dyDescent="0.25">
      <c r="A43" s="105"/>
      <c r="B43" s="105"/>
      <c r="C43" s="105"/>
      <c r="D43" s="105"/>
      <c r="E43" s="105"/>
      <c r="F43" s="105"/>
      <c r="G43" s="106"/>
      <c r="H43" s="106"/>
      <c r="I43" s="106"/>
      <c r="J43" s="106"/>
      <c r="K43" s="106"/>
      <c r="L43" s="106"/>
      <c r="M43" s="106"/>
      <c r="N43" s="106"/>
      <c r="O43" s="106"/>
    </row>
    <row r="44" spans="1:15" s="107" customFormat="1" x14ac:dyDescent="0.25">
      <c r="G44" s="106"/>
      <c r="H44" s="106"/>
      <c r="I44" s="106"/>
      <c r="J44" s="106"/>
      <c r="K44" s="106"/>
      <c r="L44" s="106"/>
      <c r="M44" s="106"/>
      <c r="N44" s="106"/>
      <c r="O44" s="106"/>
    </row>
    <row r="45" spans="1:15" s="107" customFormat="1" x14ac:dyDescent="0.25">
      <c r="G45" s="106"/>
      <c r="H45" s="106"/>
      <c r="I45" s="106"/>
      <c r="J45" s="106"/>
      <c r="K45" s="106"/>
      <c r="L45" s="106"/>
      <c r="M45" s="106"/>
      <c r="N45" s="106"/>
      <c r="O45" s="106"/>
    </row>
    <row r="46" spans="1:15" s="107" customFormat="1" x14ac:dyDescent="0.25">
      <c r="G46" s="106"/>
      <c r="H46" s="106"/>
      <c r="I46" s="106"/>
      <c r="J46" s="106"/>
      <c r="K46" s="106"/>
      <c r="L46" s="106"/>
      <c r="M46" s="106"/>
      <c r="N46" s="106"/>
      <c r="O46" s="106"/>
    </row>
    <row r="47" spans="1:15" s="107" customFormat="1" x14ac:dyDescent="0.25">
      <c r="G47" s="106"/>
      <c r="H47" s="106"/>
      <c r="I47" s="106"/>
      <c r="J47" s="106"/>
      <c r="K47" s="106"/>
      <c r="L47" s="106"/>
      <c r="M47" s="106"/>
      <c r="N47" s="106"/>
      <c r="O47" s="106"/>
    </row>
    <row r="48" spans="1:15" s="107" customFormat="1" x14ac:dyDescent="0.25">
      <c r="G48" s="106"/>
      <c r="H48" s="106"/>
      <c r="I48" s="106"/>
      <c r="J48" s="106"/>
      <c r="K48" s="106"/>
      <c r="L48" s="106"/>
      <c r="M48" s="106"/>
      <c r="N48" s="106"/>
      <c r="O48" s="106"/>
    </row>
    <row r="49" spans="7:15" s="107" customFormat="1" x14ac:dyDescent="0.25">
      <c r="G49" s="106"/>
      <c r="H49" s="106"/>
      <c r="I49" s="106"/>
      <c r="J49" s="106"/>
      <c r="K49" s="106"/>
      <c r="L49" s="106"/>
      <c r="M49" s="106"/>
      <c r="N49" s="106"/>
      <c r="O49" s="106"/>
    </row>
    <row r="50" spans="7:15" s="107" customFormat="1" x14ac:dyDescent="0.25">
      <c r="G50" s="106"/>
      <c r="H50" s="106"/>
      <c r="I50" s="106"/>
      <c r="J50" s="106"/>
      <c r="K50" s="106"/>
      <c r="L50" s="106"/>
      <c r="M50" s="106"/>
      <c r="N50" s="106"/>
      <c r="O50" s="106"/>
    </row>
    <row r="51" spans="7:15" s="107" customFormat="1" x14ac:dyDescent="0.25"/>
  </sheetData>
  <sheetProtection algorithmName="SHA-512" hashValue="ggHHnoOJS+AWF6hhX3JE6RvQ13xWxPkmwcE02rMd2Cj/s402ADL+LWTLy7MU1a6mWvgbM2y3gXkiYWLYSYF8RA==" saltValue="ShmIWY8zH/qjF5pMEBPrwA==" spinCount="100000" sheet="1" selectLockedCells="1"/>
  <mergeCells count="14">
    <mergeCell ref="A1:O1"/>
    <mergeCell ref="J10:O10"/>
    <mergeCell ref="B6:G6"/>
    <mergeCell ref="B7:G7"/>
    <mergeCell ref="A9:G9"/>
    <mergeCell ref="A2:O2"/>
    <mergeCell ref="A4:O4"/>
    <mergeCell ref="A3:O3"/>
    <mergeCell ref="A5:G5"/>
    <mergeCell ref="I5:O5"/>
    <mergeCell ref="J6:O6"/>
    <mergeCell ref="J7:O7"/>
    <mergeCell ref="J8:O8"/>
    <mergeCell ref="J9:O9"/>
  </mergeCells>
  <phoneticPr fontId="17" type="noConversion"/>
  <pageMargins left="0.7" right="0.7" top="0.75" bottom="0.75" header="0.3" footer="0.3"/>
  <pageSetup scale="79" orientation="landscape" r:id="rId1"/>
  <headerFooter>
    <oddFooter>&amp;L&amp;8The following instructions and tool are modified from the Kaiser Permanente HVA Tool.&amp;R&amp;G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P44"/>
  <sheetViews>
    <sheetView zoomScale="90" zoomScaleNormal="90" workbookViewId="0">
      <selection activeCell="F27" sqref="F27"/>
    </sheetView>
  </sheetViews>
  <sheetFormatPr defaultColWidth="8.875" defaultRowHeight="15.75" x14ac:dyDescent="0.25"/>
  <cols>
    <col min="1" max="1" width="11.125" customWidth="1"/>
    <col min="2" max="2" width="3.375" bestFit="1" customWidth="1"/>
    <col min="3" max="3" width="18.875" bestFit="1" customWidth="1"/>
    <col min="4" max="4" width="36.5" customWidth="1"/>
    <col min="5" max="5" width="14.625" customWidth="1"/>
    <col min="6" max="6" width="72.125" customWidth="1"/>
    <col min="7" max="7" width="11.125" customWidth="1"/>
    <col min="8" max="8" width="9.375" customWidth="1"/>
  </cols>
  <sheetData>
    <row r="1" spans="1:7" x14ac:dyDescent="0.25">
      <c r="A1" s="267" t="s">
        <v>31</v>
      </c>
      <c r="B1" s="267"/>
      <c r="C1" s="267"/>
      <c r="D1" s="267"/>
      <c r="E1" s="267"/>
      <c r="F1" s="267"/>
      <c r="G1" s="267"/>
    </row>
    <row r="2" spans="1:7" ht="16.5" thickBot="1" x14ac:dyDescent="0.3">
      <c r="A2" s="268"/>
      <c r="B2" s="268"/>
      <c r="C2" s="20" t="s">
        <v>32</v>
      </c>
      <c r="D2" s="20" t="s">
        <v>33</v>
      </c>
      <c r="E2" s="20" t="s">
        <v>86</v>
      </c>
      <c r="F2" s="20" t="s">
        <v>34</v>
      </c>
      <c r="G2" s="20" t="s">
        <v>35</v>
      </c>
    </row>
    <row r="3" spans="1:7" ht="16.5" thickTop="1" x14ac:dyDescent="0.25">
      <c r="A3" s="279" t="s">
        <v>36</v>
      </c>
      <c r="B3" s="280"/>
      <c r="C3" s="269" t="s">
        <v>80</v>
      </c>
      <c r="D3" s="271" t="s">
        <v>203</v>
      </c>
      <c r="E3" s="21">
        <v>0</v>
      </c>
      <c r="F3" s="22" t="s">
        <v>195</v>
      </c>
      <c r="G3" s="278">
        <v>1</v>
      </c>
    </row>
    <row r="4" spans="1:7" x14ac:dyDescent="0.25">
      <c r="A4" s="279"/>
      <c r="B4" s="280"/>
      <c r="C4" s="270"/>
      <c r="D4" s="272"/>
      <c r="E4" s="23" t="s">
        <v>199</v>
      </c>
      <c r="F4" s="24" t="s">
        <v>194</v>
      </c>
      <c r="G4" s="278"/>
    </row>
    <row r="5" spans="1:7" x14ac:dyDescent="0.25">
      <c r="A5" s="279"/>
      <c r="B5" s="280"/>
      <c r="C5" s="270"/>
      <c r="D5" s="272"/>
      <c r="E5" s="23" t="s">
        <v>200</v>
      </c>
      <c r="F5" s="24" t="s">
        <v>196</v>
      </c>
      <c r="G5" s="278"/>
    </row>
    <row r="6" spans="1:7" x14ac:dyDescent="0.25">
      <c r="A6" s="279"/>
      <c r="B6" s="280"/>
      <c r="C6" s="270"/>
      <c r="D6" s="272"/>
      <c r="E6" s="23" t="s">
        <v>201</v>
      </c>
      <c r="F6" s="24" t="s">
        <v>197</v>
      </c>
      <c r="G6" s="278"/>
    </row>
    <row r="7" spans="1:7" ht="16.5" thickBot="1" x14ac:dyDescent="0.3">
      <c r="A7" s="281"/>
      <c r="B7" s="282"/>
      <c r="C7" s="270"/>
      <c r="D7" s="272"/>
      <c r="E7" s="25" t="s">
        <v>202</v>
      </c>
      <c r="F7" s="26" t="s">
        <v>198</v>
      </c>
      <c r="G7" s="278"/>
    </row>
    <row r="8" spans="1:7" x14ac:dyDescent="0.25">
      <c r="A8" s="283" t="s">
        <v>22</v>
      </c>
      <c r="B8" s="284"/>
      <c r="C8" s="289" t="s">
        <v>108</v>
      </c>
      <c r="D8" s="273" t="s">
        <v>166</v>
      </c>
      <c r="E8" s="27">
        <v>0</v>
      </c>
      <c r="F8" s="28" t="s">
        <v>206</v>
      </c>
      <c r="G8" s="292">
        <v>4</v>
      </c>
    </row>
    <row r="9" spans="1:7" x14ac:dyDescent="0.25">
      <c r="A9" s="285"/>
      <c r="B9" s="286"/>
      <c r="C9" s="290"/>
      <c r="D9" s="272"/>
      <c r="E9" s="23">
        <v>1</v>
      </c>
      <c r="F9" s="29" t="s">
        <v>163</v>
      </c>
      <c r="G9" s="293"/>
    </row>
    <row r="10" spans="1:7" x14ac:dyDescent="0.25">
      <c r="A10" s="285"/>
      <c r="B10" s="286"/>
      <c r="C10" s="290"/>
      <c r="D10" s="272"/>
      <c r="E10" s="23">
        <v>2</v>
      </c>
      <c r="F10" s="29" t="s">
        <v>164</v>
      </c>
      <c r="G10" s="293"/>
    </row>
    <row r="11" spans="1:7" x14ac:dyDescent="0.25">
      <c r="A11" s="285"/>
      <c r="B11" s="286"/>
      <c r="C11" s="290"/>
      <c r="D11" s="272"/>
      <c r="E11" s="23">
        <v>3</v>
      </c>
      <c r="F11" s="29" t="s">
        <v>165</v>
      </c>
      <c r="G11" s="293"/>
    </row>
    <row r="12" spans="1:7" ht="16.5" thickBot="1" x14ac:dyDescent="0.3">
      <c r="A12" s="287"/>
      <c r="B12" s="288"/>
      <c r="C12" s="291"/>
      <c r="D12" s="274"/>
      <c r="E12" s="30">
        <v>4</v>
      </c>
      <c r="F12" s="31" t="s">
        <v>174</v>
      </c>
      <c r="G12" s="294"/>
    </row>
    <row r="13" spans="1:7" x14ac:dyDescent="0.25">
      <c r="A13" s="298" t="s">
        <v>23</v>
      </c>
      <c r="B13" s="303" t="s">
        <v>37</v>
      </c>
      <c r="C13" s="275" t="s">
        <v>38</v>
      </c>
      <c r="D13" s="273" t="s">
        <v>223</v>
      </c>
      <c r="E13" s="27">
        <v>0</v>
      </c>
      <c r="F13" s="32" t="s">
        <v>183</v>
      </c>
      <c r="G13" s="295">
        <v>24</v>
      </c>
    </row>
    <row r="14" spans="1:7" x14ac:dyDescent="0.25">
      <c r="A14" s="299"/>
      <c r="B14" s="304"/>
      <c r="C14" s="276"/>
      <c r="D14" s="272"/>
      <c r="E14" s="23">
        <v>1</v>
      </c>
      <c r="F14" s="33" t="s">
        <v>178</v>
      </c>
      <c r="G14" s="296"/>
    </row>
    <row r="15" spans="1:7" x14ac:dyDescent="0.25">
      <c r="A15" s="299"/>
      <c r="B15" s="304"/>
      <c r="C15" s="276"/>
      <c r="D15" s="272"/>
      <c r="E15" s="23">
        <v>2</v>
      </c>
      <c r="F15" s="33" t="s">
        <v>179</v>
      </c>
      <c r="G15" s="296"/>
    </row>
    <row r="16" spans="1:7" x14ac:dyDescent="0.25">
      <c r="A16" s="299"/>
      <c r="B16" s="304"/>
      <c r="C16" s="276"/>
      <c r="D16" s="272"/>
      <c r="E16" s="23">
        <v>3</v>
      </c>
      <c r="F16" s="33" t="s">
        <v>180</v>
      </c>
      <c r="G16" s="296"/>
    </row>
    <row r="17" spans="1:7" ht="16.5" thickBot="1" x14ac:dyDescent="0.3">
      <c r="A17" s="299"/>
      <c r="B17" s="304"/>
      <c r="C17" s="277"/>
      <c r="D17" s="274"/>
      <c r="E17" s="30">
        <v>4</v>
      </c>
      <c r="F17" s="34" t="s">
        <v>181</v>
      </c>
      <c r="G17" s="296"/>
    </row>
    <row r="18" spans="1:7" ht="15.75" customHeight="1" x14ac:dyDescent="0.25">
      <c r="A18" s="299"/>
      <c r="B18" s="304"/>
      <c r="C18" s="301" t="s">
        <v>150</v>
      </c>
      <c r="D18" s="305" t="s">
        <v>169</v>
      </c>
      <c r="E18" s="27">
        <v>0</v>
      </c>
      <c r="F18" s="32" t="s">
        <v>184</v>
      </c>
      <c r="G18" s="296"/>
    </row>
    <row r="19" spans="1:7" x14ac:dyDescent="0.25">
      <c r="A19" s="299"/>
      <c r="B19" s="304"/>
      <c r="C19" s="302"/>
      <c r="D19" s="306"/>
      <c r="E19" s="23">
        <v>1</v>
      </c>
      <c r="F19" s="33" t="s">
        <v>87</v>
      </c>
      <c r="G19" s="296"/>
    </row>
    <row r="20" spans="1:7" x14ac:dyDescent="0.25">
      <c r="A20" s="299"/>
      <c r="B20" s="304"/>
      <c r="C20" s="302"/>
      <c r="D20" s="306"/>
      <c r="E20" s="23">
        <v>2</v>
      </c>
      <c r="F20" s="33" t="s">
        <v>88</v>
      </c>
      <c r="G20" s="296"/>
    </row>
    <row r="21" spans="1:7" x14ac:dyDescent="0.25">
      <c r="A21" s="299"/>
      <c r="B21" s="304"/>
      <c r="C21" s="302"/>
      <c r="D21" s="306"/>
      <c r="E21" s="23">
        <v>3</v>
      </c>
      <c r="F21" s="33" t="s">
        <v>89</v>
      </c>
      <c r="G21" s="296"/>
    </row>
    <row r="22" spans="1:7" ht="16.5" thickBot="1" x14ac:dyDescent="0.3">
      <c r="A22" s="299"/>
      <c r="B22" s="304"/>
      <c r="C22" s="302"/>
      <c r="D22" s="306"/>
      <c r="E22" s="30">
        <v>4</v>
      </c>
      <c r="F22" s="34" t="s">
        <v>90</v>
      </c>
      <c r="G22" s="296"/>
    </row>
    <row r="23" spans="1:7" ht="15.75" customHeight="1" x14ac:dyDescent="0.25">
      <c r="A23" s="299"/>
      <c r="B23" s="304"/>
      <c r="C23" s="301" t="s">
        <v>167</v>
      </c>
      <c r="D23" s="305" t="s">
        <v>168</v>
      </c>
      <c r="E23" s="27">
        <v>0</v>
      </c>
      <c r="F23" s="32" t="s">
        <v>185</v>
      </c>
      <c r="G23" s="296"/>
    </row>
    <row r="24" spans="1:7" x14ac:dyDescent="0.25">
      <c r="A24" s="299"/>
      <c r="B24" s="304"/>
      <c r="C24" s="302"/>
      <c r="D24" s="306"/>
      <c r="E24" s="23">
        <v>1</v>
      </c>
      <c r="F24" s="33" t="s">
        <v>91</v>
      </c>
      <c r="G24" s="296"/>
    </row>
    <row r="25" spans="1:7" x14ac:dyDescent="0.25">
      <c r="A25" s="299"/>
      <c r="B25" s="304"/>
      <c r="C25" s="302"/>
      <c r="D25" s="306"/>
      <c r="E25" s="23">
        <v>2</v>
      </c>
      <c r="F25" s="33" t="s">
        <v>92</v>
      </c>
      <c r="G25" s="296"/>
    </row>
    <row r="26" spans="1:7" x14ac:dyDescent="0.25">
      <c r="A26" s="299"/>
      <c r="B26" s="304"/>
      <c r="C26" s="302"/>
      <c r="D26" s="306"/>
      <c r="E26" s="23">
        <v>3</v>
      </c>
      <c r="F26" s="33" t="s">
        <v>175</v>
      </c>
      <c r="G26" s="296"/>
    </row>
    <row r="27" spans="1:7" ht="16.5" thickBot="1" x14ac:dyDescent="0.3">
      <c r="A27" s="299"/>
      <c r="B27" s="304"/>
      <c r="C27" s="302"/>
      <c r="D27" s="306"/>
      <c r="E27" s="30">
        <v>4</v>
      </c>
      <c r="F27" s="34" t="s">
        <v>93</v>
      </c>
      <c r="G27" s="296"/>
    </row>
    <row r="28" spans="1:7" x14ac:dyDescent="0.25">
      <c r="A28" s="299"/>
      <c r="B28" s="307" t="s">
        <v>39</v>
      </c>
      <c r="C28" s="310" t="s">
        <v>40</v>
      </c>
      <c r="D28" s="273" t="s">
        <v>112</v>
      </c>
      <c r="E28" s="35">
        <v>0</v>
      </c>
      <c r="F28" s="32" t="s">
        <v>94</v>
      </c>
      <c r="G28" s="296"/>
    </row>
    <row r="29" spans="1:7" x14ac:dyDescent="0.25">
      <c r="A29" s="299"/>
      <c r="B29" s="308"/>
      <c r="C29" s="311"/>
      <c r="D29" s="272"/>
      <c r="E29" s="36">
        <v>1</v>
      </c>
      <c r="F29" s="33" t="s">
        <v>95</v>
      </c>
      <c r="G29" s="296"/>
    </row>
    <row r="30" spans="1:7" x14ac:dyDescent="0.25">
      <c r="A30" s="299"/>
      <c r="B30" s="308"/>
      <c r="C30" s="311"/>
      <c r="D30" s="272"/>
      <c r="E30" s="36">
        <v>2</v>
      </c>
      <c r="F30" s="33" t="s">
        <v>96</v>
      </c>
      <c r="G30" s="296"/>
    </row>
    <row r="31" spans="1:7" x14ac:dyDescent="0.25">
      <c r="A31" s="299"/>
      <c r="B31" s="308"/>
      <c r="C31" s="311"/>
      <c r="D31" s="272"/>
      <c r="E31" s="36">
        <v>3</v>
      </c>
      <c r="F31" s="33" t="s">
        <v>97</v>
      </c>
      <c r="G31" s="296"/>
    </row>
    <row r="32" spans="1:7" ht="16.5" thickBot="1" x14ac:dyDescent="0.3">
      <c r="A32" s="299"/>
      <c r="B32" s="308"/>
      <c r="C32" s="312"/>
      <c r="D32" s="274"/>
      <c r="E32" s="37">
        <v>4</v>
      </c>
      <c r="F32" s="34" t="s">
        <v>98</v>
      </c>
      <c r="G32" s="296"/>
    </row>
    <row r="33" spans="1:16" x14ac:dyDescent="0.25">
      <c r="A33" s="299"/>
      <c r="B33" s="308"/>
      <c r="C33" s="310" t="s">
        <v>41</v>
      </c>
      <c r="D33" s="273" t="s">
        <v>170</v>
      </c>
      <c r="E33" s="35">
        <v>0</v>
      </c>
      <c r="F33" s="32" t="s">
        <v>94</v>
      </c>
      <c r="G33" s="296"/>
    </row>
    <row r="34" spans="1:16" x14ac:dyDescent="0.25">
      <c r="A34" s="299"/>
      <c r="B34" s="308"/>
      <c r="C34" s="311"/>
      <c r="D34" s="272"/>
      <c r="E34" s="36">
        <v>1</v>
      </c>
      <c r="F34" s="33" t="s">
        <v>99</v>
      </c>
      <c r="G34" s="296"/>
    </row>
    <row r="35" spans="1:16" x14ac:dyDescent="0.25">
      <c r="A35" s="299"/>
      <c r="B35" s="308"/>
      <c r="C35" s="311"/>
      <c r="D35" s="272"/>
      <c r="E35" s="36">
        <v>2</v>
      </c>
      <c r="F35" s="33" t="s">
        <v>171</v>
      </c>
      <c r="G35" s="296"/>
    </row>
    <row r="36" spans="1:16" x14ac:dyDescent="0.25">
      <c r="A36" s="299"/>
      <c r="B36" s="308"/>
      <c r="C36" s="311"/>
      <c r="D36" s="272"/>
      <c r="E36" s="36">
        <v>3</v>
      </c>
      <c r="F36" s="33" t="s">
        <v>176</v>
      </c>
      <c r="G36" s="296"/>
    </row>
    <row r="37" spans="1:16" ht="16.5" thickBot="1" x14ac:dyDescent="0.3">
      <c r="A37" s="299"/>
      <c r="B37" s="308"/>
      <c r="C37" s="312"/>
      <c r="D37" s="274"/>
      <c r="E37" s="37">
        <v>4</v>
      </c>
      <c r="F37" s="34" t="s">
        <v>100</v>
      </c>
      <c r="G37" s="296"/>
    </row>
    <row r="38" spans="1:16" x14ac:dyDescent="0.25">
      <c r="A38" s="299"/>
      <c r="B38" s="308"/>
      <c r="C38" s="310" t="s">
        <v>42</v>
      </c>
      <c r="D38" s="273" t="s">
        <v>192</v>
      </c>
      <c r="E38" s="35">
        <v>0</v>
      </c>
      <c r="F38" s="32" t="s">
        <v>182</v>
      </c>
      <c r="G38" s="296"/>
    </row>
    <row r="39" spans="1:16" x14ac:dyDescent="0.25">
      <c r="A39" s="299"/>
      <c r="B39" s="308"/>
      <c r="C39" s="311"/>
      <c r="D39" s="272"/>
      <c r="E39" s="36">
        <v>1</v>
      </c>
      <c r="F39" s="33" t="s">
        <v>101</v>
      </c>
      <c r="G39" s="296"/>
    </row>
    <row r="40" spans="1:16" x14ac:dyDescent="0.25">
      <c r="A40" s="299"/>
      <c r="B40" s="308"/>
      <c r="C40" s="311"/>
      <c r="D40" s="272"/>
      <c r="E40" s="36">
        <v>2</v>
      </c>
      <c r="F40" s="33" t="s">
        <v>172</v>
      </c>
      <c r="G40" s="296"/>
    </row>
    <row r="41" spans="1:16" x14ac:dyDescent="0.25">
      <c r="A41" s="299"/>
      <c r="B41" s="308"/>
      <c r="C41" s="311"/>
      <c r="D41" s="272"/>
      <c r="E41" s="36">
        <v>3</v>
      </c>
      <c r="F41" s="70" t="s">
        <v>173</v>
      </c>
      <c r="G41" s="296"/>
      <c r="H41" s="19"/>
      <c r="I41" s="19"/>
      <c r="J41" s="19"/>
      <c r="K41" s="19"/>
      <c r="L41" s="19"/>
      <c r="M41" s="19"/>
      <c r="N41" s="19"/>
      <c r="O41" s="19"/>
      <c r="P41" s="19"/>
    </row>
    <row r="42" spans="1:16" ht="16.5" thickBot="1" x14ac:dyDescent="0.3">
      <c r="A42" s="300"/>
      <c r="B42" s="309"/>
      <c r="C42" s="313"/>
      <c r="D42" s="314"/>
      <c r="E42" s="37">
        <v>4</v>
      </c>
      <c r="F42" s="34" t="s">
        <v>102</v>
      </c>
      <c r="G42" s="297"/>
    </row>
    <row r="43" spans="1:16" ht="18" x14ac:dyDescent="0.25">
      <c r="A43" s="38" t="s">
        <v>109</v>
      </c>
      <c r="B43" s="39"/>
      <c r="C43" s="39"/>
      <c r="D43" s="39"/>
      <c r="E43" s="39"/>
      <c r="F43" s="39"/>
      <c r="G43" s="40"/>
    </row>
    <row r="44" spans="1:16" ht="18.75" thickBot="1" x14ac:dyDescent="0.3">
      <c r="A44" s="41" t="s">
        <v>193</v>
      </c>
      <c r="B44" s="42"/>
      <c r="C44" s="42"/>
      <c r="D44" s="42"/>
      <c r="E44" s="42"/>
      <c r="F44" s="42"/>
      <c r="G44" s="43"/>
    </row>
  </sheetData>
  <sheetProtection algorithmName="SHA-512" hashValue="5OXDuE4AkQ/pCRZKzp1Qjj+n0Q9WAe1OWYgv5sSwjTS41TM5ASJqqzaM4x4+NKpVn2wIlJQwpP13HoQODYOkyQ==" saltValue="I9Q7/mnHnTHLaFocQeZ3pQ==" spinCount="100000" sheet="1" selectLockedCells="1" selectUnlockedCells="1"/>
  <mergeCells count="26">
    <mergeCell ref="B13:B27"/>
    <mergeCell ref="D18:D22"/>
    <mergeCell ref="D23:D27"/>
    <mergeCell ref="C23:C27"/>
    <mergeCell ref="B28:B42"/>
    <mergeCell ref="C28:C32"/>
    <mergeCell ref="D28:D32"/>
    <mergeCell ref="C33:C37"/>
    <mergeCell ref="C38:C42"/>
    <mergeCell ref="D38:D42"/>
    <mergeCell ref="A1:G1"/>
    <mergeCell ref="A2:B2"/>
    <mergeCell ref="C3:C7"/>
    <mergeCell ref="D3:D7"/>
    <mergeCell ref="D33:D37"/>
    <mergeCell ref="C13:C17"/>
    <mergeCell ref="G3:G7"/>
    <mergeCell ref="A3:B7"/>
    <mergeCell ref="A8:B12"/>
    <mergeCell ref="C8:C12"/>
    <mergeCell ref="D8:D12"/>
    <mergeCell ref="G8:G12"/>
    <mergeCell ref="D13:D17"/>
    <mergeCell ref="G13:G42"/>
    <mergeCell ref="A13:A42"/>
    <mergeCell ref="C18:C22"/>
  </mergeCells>
  <phoneticPr fontId="17" type="noConversion"/>
  <printOptions horizontalCentered="1"/>
  <pageMargins left="0.25" right="0.25" top="0.75" bottom="0.75" header="0.3" footer="0.3"/>
  <pageSetup scale="60" fitToHeight="0" orientation="landscape" r:id="rId1"/>
  <headerFooter>
    <oddFooter>&amp;L&amp;8The following instructions and tool are modified from the Kaiser Permanente HVA Tool.&amp;R&amp;G</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40"/>
  <sheetViews>
    <sheetView workbookViewId="0">
      <selection activeCell="B9" sqref="B9"/>
    </sheetView>
  </sheetViews>
  <sheetFormatPr defaultColWidth="10.875" defaultRowHeight="15" x14ac:dyDescent="0.25"/>
  <cols>
    <col min="1" max="1" width="26.125" style="122" bestFit="1" customWidth="1"/>
    <col min="2" max="2" width="11.125" style="122" bestFit="1" customWidth="1"/>
    <col min="3" max="7" width="11.125" style="122" customWidth="1"/>
    <col min="8" max="8" width="12" style="122" customWidth="1"/>
    <col min="9" max="9" width="15.25" style="122" customWidth="1"/>
    <col min="10" max="10" width="18.25" style="122" customWidth="1"/>
    <col min="11" max="11" width="10.875" style="122"/>
    <col min="12" max="12" width="20.125" style="123" hidden="1" customWidth="1"/>
    <col min="13" max="16384" width="10.875" style="122"/>
  </cols>
  <sheetData>
    <row r="1" spans="1:17" ht="18.75" x14ac:dyDescent="0.3">
      <c r="A1" s="315" t="str">
        <f>Instructions!A1</f>
        <v>Facility Name</v>
      </c>
      <c r="B1" s="315"/>
      <c r="C1" s="315"/>
      <c r="D1" s="315"/>
      <c r="E1" s="315"/>
      <c r="F1" s="315"/>
      <c r="G1" s="315"/>
      <c r="H1" s="315"/>
      <c r="I1" s="315"/>
      <c r="J1" s="315"/>
      <c r="P1" s="124"/>
      <c r="Q1" s="124"/>
    </row>
    <row r="2" spans="1:17" x14ac:dyDescent="0.25">
      <c r="D2" s="337" t="s">
        <v>208</v>
      </c>
      <c r="E2" s="338"/>
      <c r="F2" s="338"/>
      <c r="G2" s="338"/>
      <c r="H2" s="124" t="b">
        <f>P3=COUNT(B9:B33)</f>
        <v>1</v>
      </c>
      <c r="P2" s="124"/>
      <c r="Q2" s="124"/>
    </row>
    <row r="3" spans="1:17" ht="15" customHeight="1" x14ac:dyDescent="0.25">
      <c r="A3" s="317" t="s">
        <v>27</v>
      </c>
      <c r="B3" s="318"/>
      <c r="C3" s="318"/>
      <c r="D3" s="318"/>
      <c r="E3" s="318"/>
      <c r="F3" s="319"/>
      <c r="G3" s="125" t="s">
        <v>5</v>
      </c>
      <c r="H3" s="126" t="s">
        <v>4</v>
      </c>
      <c r="I3" s="127" t="s">
        <v>15</v>
      </c>
      <c r="K3" s="128"/>
      <c r="P3" s="124">
        <f>COUNT(B9:B33)</f>
        <v>0</v>
      </c>
      <c r="Q3" s="124"/>
    </row>
    <row r="4" spans="1:17" ht="15.95" customHeight="1" thickBot="1" x14ac:dyDescent="0.3">
      <c r="A4" s="320"/>
      <c r="B4" s="321"/>
      <c r="C4" s="321"/>
      <c r="D4" s="321"/>
      <c r="E4" s="321"/>
      <c r="F4" s="322"/>
      <c r="G4" s="129" t="e">
        <f>H4*I4</f>
        <v>#DIV/0!</v>
      </c>
      <c r="H4" s="130" t="e">
        <f>SUM(B9:B33)/(P3*4)</f>
        <v>#DIV/0!</v>
      </c>
      <c r="I4" s="131" t="e">
        <f>SUM(C9:H33)/(P4*4)</f>
        <v>#DIV/0!</v>
      </c>
      <c r="K4" s="128"/>
      <c r="L4" s="132" t="s">
        <v>191</v>
      </c>
      <c r="N4" s="133"/>
      <c r="P4" s="124">
        <f>COUNT(C9:H33)</f>
        <v>0</v>
      </c>
      <c r="Q4" s="124"/>
    </row>
    <row r="5" spans="1:17" x14ac:dyDescent="0.25">
      <c r="A5" s="335" t="s">
        <v>81</v>
      </c>
      <c r="B5" s="327" t="s">
        <v>16</v>
      </c>
      <c r="C5" s="324" t="s">
        <v>15</v>
      </c>
      <c r="D5" s="325"/>
      <c r="E5" s="325"/>
      <c r="F5" s="325"/>
      <c r="G5" s="325"/>
      <c r="H5" s="326"/>
      <c r="I5" s="323" t="s">
        <v>80</v>
      </c>
      <c r="J5" s="316" t="s">
        <v>149</v>
      </c>
      <c r="P5" s="124"/>
      <c r="Q5" s="124"/>
    </row>
    <row r="6" spans="1:17" x14ac:dyDescent="0.25">
      <c r="A6" s="336"/>
      <c r="B6" s="328"/>
      <c r="C6" s="329" t="s">
        <v>82</v>
      </c>
      <c r="D6" s="330"/>
      <c r="E6" s="331"/>
      <c r="F6" s="332" t="s">
        <v>83</v>
      </c>
      <c r="G6" s="333"/>
      <c r="H6" s="334"/>
      <c r="I6" s="323"/>
      <c r="J6" s="316"/>
      <c r="P6" s="124"/>
      <c r="Q6" s="124"/>
    </row>
    <row r="7" spans="1:17" ht="26.25" x14ac:dyDescent="0.25">
      <c r="A7" s="336"/>
      <c r="B7" s="328"/>
      <c r="C7" s="134" t="s">
        <v>0</v>
      </c>
      <c r="D7" s="135" t="s">
        <v>114</v>
      </c>
      <c r="E7" s="136" t="s">
        <v>115</v>
      </c>
      <c r="F7" s="137" t="s">
        <v>1</v>
      </c>
      <c r="G7" s="137" t="s">
        <v>2</v>
      </c>
      <c r="H7" s="138" t="s">
        <v>3</v>
      </c>
      <c r="I7" s="323"/>
      <c r="J7" s="316"/>
      <c r="P7" s="124"/>
      <c r="Q7" s="124"/>
    </row>
    <row r="8" spans="1:17" ht="38.25" x14ac:dyDescent="0.25">
      <c r="A8" s="336"/>
      <c r="B8" s="328"/>
      <c r="C8" s="139" t="s">
        <v>6</v>
      </c>
      <c r="D8" s="140" t="s">
        <v>7</v>
      </c>
      <c r="E8" s="140" t="s">
        <v>139</v>
      </c>
      <c r="F8" s="141" t="s">
        <v>8</v>
      </c>
      <c r="G8" s="141" t="s">
        <v>140</v>
      </c>
      <c r="H8" s="142" t="s">
        <v>9</v>
      </c>
      <c r="I8" s="323"/>
      <c r="J8" s="316"/>
    </row>
    <row r="9" spans="1:17" x14ac:dyDescent="0.25">
      <c r="A9" s="183" t="s">
        <v>116</v>
      </c>
      <c r="B9" s="160"/>
      <c r="C9" s="161"/>
      <c r="D9" s="162"/>
      <c r="E9" s="162"/>
      <c r="F9" s="163"/>
      <c r="G9" s="163"/>
      <c r="H9" s="164"/>
      <c r="I9" s="120">
        <f>SUM(B9/4)*((C9+D9+E9+F9+G9+H9)/24)</f>
        <v>0</v>
      </c>
      <c r="J9" s="119"/>
      <c r="L9" s="123" t="str">
        <f>IF(I9=0," ",(RANK(I9,$I$9:$I$103,0)+COUNTIF($I$9:I9,I9)-1))</f>
        <v xml:space="preserve"> </v>
      </c>
      <c r="N9" s="123"/>
    </row>
    <row r="10" spans="1:17" x14ac:dyDescent="0.25">
      <c r="A10" s="183" t="s">
        <v>12</v>
      </c>
      <c r="B10" s="160"/>
      <c r="C10" s="161"/>
      <c r="D10" s="162"/>
      <c r="E10" s="162"/>
      <c r="F10" s="163"/>
      <c r="G10" s="163"/>
      <c r="H10" s="164"/>
      <c r="I10" s="120">
        <f t="shared" ref="I10:I33" si="0">SUM(B10/4)*((C10+D10+E10+F10+G10+H10)/24)</f>
        <v>0</v>
      </c>
      <c r="J10" s="119"/>
      <c r="L10" s="123" t="str">
        <f>IF(I10=0," ",(RANK(I10,$I$9:$I$103,0)+COUNTIF($I$9:I10,I10)-1))</f>
        <v xml:space="preserve"> </v>
      </c>
    </row>
    <row r="11" spans="1:17" x14ac:dyDescent="0.25">
      <c r="A11" s="183" t="s">
        <v>125</v>
      </c>
      <c r="B11" s="160"/>
      <c r="C11" s="161"/>
      <c r="D11" s="162"/>
      <c r="E11" s="162"/>
      <c r="F11" s="163"/>
      <c r="G11" s="163"/>
      <c r="H11" s="164"/>
      <c r="I11" s="120">
        <f t="shared" si="0"/>
        <v>0</v>
      </c>
      <c r="J11" s="119"/>
      <c r="L11" s="123" t="str">
        <f>IF(I11=0," ",(RANK(I11,$I$9:$I$103,0)+COUNTIF($I$9:I11,I11)-1))</f>
        <v xml:space="preserve"> </v>
      </c>
    </row>
    <row r="12" spans="1:17" x14ac:dyDescent="0.25">
      <c r="A12" s="183" t="s">
        <v>117</v>
      </c>
      <c r="B12" s="160"/>
      <c r="C12" s="161"/>
      <c r="D12" s="162"/>
      <c r="E12" s="162"/>
      <c r="F12" s="163"/>
      <c r="G12" s="163"/>
      <c r="H12" s="164"/>
      <c r="I12" s="120">
        <f>SUM(B12/4)*((C12+D12+E12+F12+G12+H12)/24)</f>
        <v>0</v>
      </c>
      <c r="J12" s="119"/>
      <c r="L12" s="123" t="str">
        <f>IF(I12=0," ",(RANK(I12,$I$9:$I$103,0)+COUNTIF($I$9:I12,I12)-1))</f>
        <v xml:space="preserve"> </v>
      </c>
    </row>
    <row r="13" spans="1:17" x14ac:dyDescent="0.25">
      <c r="A13" s="183" t="s">
        <v>13</v>
      </c>
      <c r="B13" s="160"/>
      <c r="C13" s="161"/>
      <c r="D13" s="162"/>
      <c r="E13" s="162"/>
      <c r="F13" s="163"/>
      <c r="G13" s="163"/>
      <c r="H13" s="164"/>
      <c r="I13" s="120">
        <f t="shared" si="0"/>
        <v>0</v>
      </c>
      <c r="J13" s="119"/>
      <c r="L13" s="123" t="str">
        <f>IF(I13=0," ",(RANK(I13,$I$9:$I$103,0)+COUNTIF($I$9:I13,I13)-1))</f>
        <v xml:space="preserve"> </v>
      </c>
    </row>
    <row r="14" spans="1:17" x14ac:dyDescent="0.25">
      <c r="A14" s="183" t="s">
        <v>119</v>
      </c>
      <c r="B14" s="160"/>
      <c r="C14" s="161"/>
      <c r="D14" s="162"/>
      <c r="E14" s="162"/>
      <c r="F14" s="163"/>
      <c r="G14" s="163"/>
      <c r="H14" s="164"/>
      <c r="I14" s="120">
        <f t="shared" si="0"/>
        <v>0</v>
      </c>
      <c r="J14" s="119"/>
      <c r="L14" s="123" t="str">
        <f>IF(I14=0," ",(RANK(I14,$I$9:$I$103,0)+COUNTIF($I$9:I14,I14)-1))</f>
        <v xml:space="preserve"> </v>
      </c>
    </row>
    <row r="15" spans="1:17" x14ac:dyDescent="0.25">
      <c r="A15" s="183" t="s">
        <v>118</v>
      </c>
      <c r="B15" s="160"/>
      <c r="C15" s="161"/>
      <c r="D15" s="162"/>
      <c r="E15" s="162"/>
      <c r="F15" s="163"/>
      <c r="G15" s="163"/>
      <c r="H15" s="164"/>
      <c r="I15" s="120">
        <f t="shared" si="0"/>
        <v>0</v>
      </c>
      <c r="J15" s="119"/>
      <c r="L15" s="123" t="str">
        <f>IF(I15=0," ",(RANK(I15,$I$9:$I$103,0)+COUNTIF($I$9:I15,I15)-1))</f>
        <v xml:space="preserve"> </v>
      </c>
    </row>
    <row r="16" spans="1:17" x14ac:dyDescent="0.25">
      <c r="A16" s="184" t="s">
        <v>228</v>
      </c>
      <c r="B16" s="160"/>
      <c r="C16" s="161"/>
      <c r="D16" s="162"/>
      <c r="E16" s="162"/>
      <c r="F16" s="163"/>
      <c r="G16" s="163"/>
      <c r="H16" s="164"/>
      <c r="I16" s="120">
        <f t="shared" si="0"/>
        <v>0</v>
      </c>
      <c r="J16" s="119"/>
      <c r="L16" s="123" t="str">
        <f>IF(I16=0," ",(RANK(I16,$I$9:$I$103,0)+COUNTIF($I$9:I16,I16)-1))</f>
        <v xml:space="preserve"> </v>
      </c>
    </row>
    <row r="17" spans="1:12" x14ac:dyDescent="0.25">
      <c r="A17" s="184" t="s">
        <v>229</v>
      </c>
      <c r="B17" s="160"/>
      <c r="C17" s="161"/>
      <c r="D17" s="162"/>
      <c r="E17" s="162"/>
      <c r="F17" s="163"/>
      <c r="G17" s="163"/>
      <c r="H17" s="164"/>
      <c r="I17" s="120">
        <f>SUM(B17/4)*((C17+D17+E17+F17+G17+H17)/24)</f>
        <v>0</v>
      </c>
      <c r="J17" s="119"/>
      <c r="L17" s="123" t="str">
        <f>IF(I17=0," ",(RANK(I17,$I$9:$I$103,0)+COUNTIF($I$9:I17,I17)-1))</f>
        <v xml:space="preserve"> </v>
      </c>
    </row>
    <row r="18" spans="1:12" x14ac:dyDescent="0.25">
      <c r="A18" s="183" t="s">
        <v>26</v>
      </c>
      <c r="B18" s="160"/>
      <c r="C18" s="161"/>
      <c r="D18" s="162"/>
      <c r="E18" s="162"/>
      <c r="F18" s="163"/>
      <c r="G18" s="163"/>
      <c r="H18" s="164"/>
      <c r="I18" s="120">
        <f t="shared" si="0"/>
        <v>0</v>
      </c>
      <c r="J18" s="119"/>
      <c r="L18" s="123" t="str">
        <f>IF(I18=0," ",(RANK(I18,$I$9:$I$103,0)+COUNTIF($I$9:I18,I18)-1))</f>
        <v xml:space="preserve"> </v>
      </c>
    </row>
    <row r="19" spans="1:12" x14ac:dyDescent="0.25">
      <c r="A19" s="183" t="s">
        <v>121</v>
      </c>
      <c r="B19" s="160"/>
      <c r="C19" s="165"/>
      <c r="D19" s="162"/>
      <c r="E19" s="162"/>
      <c r="F19" s="163"/>
      <c r="G19" s="163"/>
      <c r="H19" s="164"/>
      <c r="I19" s="120">
        <f t="shared" si="0"/>
        <v>0</v>
      </c>
      <c r="J19" s="119"/>
      <c r="L19" s="123" t="str">
        <f>IF(I19=0," ",(RANK(I19,$I$9:$I$103,0)+COUNTIF($I$9:I19,I19)-1))</f>
        <v xml:space="preserve"> </v>
      </c>
    </row>
    <row r="20" spans="1:12" s="143" customFormat="1" x14ac:dyDescent="0.25">
      <c r="A20" s="185" t="s">
        <v>120</v>
      </c>
      <c r="B20" s="166"/>
      <c r="C20" s="167"/>
      <c r="D20" s="168"/>
      <c r="E20" s="168"/>
      <c r="F20" s="169"/>
      <c r="G20" s="169"/>
      <c r="H20" s="170"/>
      <c r="I20" s="120">
        <f t="shared" si="0"/>
        <v>0</v>
      </c>
      <c r="J20" s="119"/>
      <c r="L20" s="123" t="str">
        <f>IF(I20=0," ",(RANK(I20,$I$9:$I$103,0)+COUNTIF($I$9:I20,I20)-1))</f>
        <v xml:space="preserve"> </v>
      </c>
    </row>
    <row r="21" spans="1:12" s="143" customFormat="1" x14ac:dyDescent="0.25">
      <c r="A21" s="185" t="s">
        <v>226</v>
      </c>
      <c r="B21" s="166"/>
      <c r="C21" s="167"/>
      <c r="D21" s="168"/>
      <c r="E21" s="168"/>
      <c r="F21" s="169"/>
      <c r="G21" s="169"/>
      <c r="H21" s="170"/>
      <c r="I21" s="120">
        <f t="shared" si="0"/>
        <v>0</v>
      </c>
      <c r="J21" s="119"/>
      <c r="L21" s="123" t="str">
        <f>IF(I21=0," ",(RANK(I21,$I$9:$I$103,0)+COUNTIF($I$9:I21,I21)-1))</f>
        <v xml:space="preserve"> </v>
      </c>
    </row>
    <row r="22" spans="1:12" s="143" customFormat="1" x14ac:dyDescent="0.25">
      <c r="A22" s="185" t="s">
        <v>122</v>
      </c>
      <c r="B22" s="166"/>
      <c r="C22" s="167"/>
      <c r="D22" s="168"/>
      <c r="E22" s="168"/>
      <c r="F22" s="169"/>
      <c r="G22" s="169"/>
      <c r="H22" s="170"/>
      <c r="I22" s="120">
        <f t="shared" si="0"/>
        <v>0</v>
      </c>
      <c r="J22" s="119"/>
      <c r="L22" s="123" t="str">
        <f>IF(I22=0," ",(RANK(I22,$I$9:$I$103,0)+COUNTIF($I$9:I22,I22)-1))</f>
        <v xml:space="preserve"> </v>
      </c>
    </row>
    <row r="23" spans="1:12" x14ac:dyDescent="0.25">
      <c r="A23" s="183" t="s">
        <v>14</v>
      </c>
      <c r="B23" s="160"/>
      <c r="C23" s="161"/>
      <c r="D23" s="162"/>
      <c r="E23" s="162"/>
      <c r="F23" s="163"/>
      <c r="G23" s="163"/>
      <c r="H23" s="164"/>
      <c r="I23" s="120">
        <f t="shared" si="0"/>
        <v>0</v>
      </c>
      <c r="J23" s="119"/>
      <c r="L23" s="123" t="str">
        <f>IF(I23=0," ",(RANK(I23,$I$9:$I$103,0)+COUNTIF($I$9:I23,I23)-1))</f>
        <v xml:space="preserve"> </v>
      </c>
    </row>
    <row r="24" spans="1:12" x14ac:dyDescent="0.25">
      <c r="A24" s="183" t="s">
        <v>11</v>
      </c>
      <c r="B24" s="160"/>
      <c r="C24" s="161"/>
      <c r="D24" s="162"/>
      <c r="E24" s="162"/>
      <c r="F24" s="163"/>
      <c r="G24" s="163"/>
      <c r="H24" s="164"/>
      <c r="I24" s="120">
        <f t="shared" si="0"/>
        <v>0</v>
      </c>
      <c r="J24" s="119"/>
      <c r="L24" s="123" t="str">
        <f>IF(I24=0," ",(RANK(I24,$I$9:$I$103,0)+COUNTIF($I$9:I24,I24)-1))</f>
        <v xml:space="preserve"> </v>
      </c>
    </row>
    <row r="25" spans="1:12" x14ac:dyDescent="0.25">
      <c r="A25" s="183" t="s">
        <v>126</v>
      </c>
      <c r="B25" s="160"/>
      <c r="C25" s="165"/>
      <c r="D25" s="162"/>
      <c r="E25" s="162"/>
      <c r="F25" s="163"/>
      <c r="G25" s="163"/>
      <c r="H25" s="164"/>
      <c r="I25" s="120">
        <f t="shared" si="0"/>
        <v>0</v>
      </c>
      <c r="J25" s="119"/>
      <c r="L25" s="123" t="str">
        <f>IF(I25=0," ",(RANK(I25,$I$9:$I$103,0)+COUNTIF($I$9:I25,I25)-1))</f>
        <v xml:space="preserve"> </v>
      </c>
    </row>
    <row r="26" spans="1:12" x14ac:dyDescent="0.25">
      <c r="A26" s="186" t="s">
        <v>230</v>
      </c>
      <c r="B26" s="171"/>
      <c r="C26" s="165"/>
      <c r="D26" s="162"/>
      <c r="E26" s="162"/>
      <c r="F26" s="163"/>
      <c r="G26" s="163"/>
      <c r="H26" s="164"/>
      <c r="I26" s="120">
        <f t="shared" si="0"/>
        <v>0</v>
      </c>
      <c r="J26" s="119"/>
      <c r="L26" s="123" t="str">
        <f>IF(I26=0," ",(RANK(I26,$I$9:$I$103,0)+COUNTIF($I$9:I26,I26)-1))</f>
        <v xml:space="preserve"> </v>
      </c>
    </row>
    <row r="27" spans="1:12" x14ac:dyDescent="0.25">
      <c r="A27" s="186" t="s">
        <v>123</v>
      </c>
      <c r="B27" s="171"/>
      <c r="C27" s="165"/>
      <c r="D27" s="162"/>
      <c r="E27" s="162"/>
      <c r="F27" s="163"/>
      <c r="G27" s="163"/>
      <c r="H27" s="164"/>
      <c r="I27" s="120">
        <f t="shared" si="0"/>
        <v>0</v>
      </c>
      <c r="J27" s="119"/>
      <c r="L27" s="123" t="str">
        <f>IF(I27=0," ",(RANK(I27,$I$9:$I$103,0)+COUNTIF($I$9:I27,I27)-1))</f>
        <v xml:space="preserve"> </v>
      </c>
    </row>
    <row r="28" spans="1:12" x14ac:dyDescent="0.25">
      <c r="A28" s="186" t="s">
        <v>10</v>
      </c>
      <c r="B28" s="171"/>
      <c r="C28" s="165"/>
      <c r="D28" s="172"/>
      <c r="E28" s="162"/>
      <c r="F28" s="163"/>
      <c r="G28" s="163"/>
      <c r="H28" s="164"/>
      <c r="I28" s="120">
        <f t="shared" si="0"/>
        <v>0</v>
      </c>
      <c r="J28" s="119"/>
      <c r="L28" s="123" t="str">
        <f>IF(I28=0," ",(RANK(I28,$I$9:$I$103,0)+COUNTIF($I$9:I28,I28)-1))</f>
        <v xml:space="preserve"> </v>
      </c>
    </row>
    <row r="29" spans="1:12" x14ac:dyDescent="0.25">
      <c r="A29" s="186" t="s">
        <v>124</v>
      </c>
      <c r="B29" s="171"/>
      <c r="C29" s="165"/>
      <c r="D29" s="172"/>
      <c r="E29" s="162"/>
      <c r="F29" s="163"/>
      <c r="G29" s="163"/>
      <c r="H29" s="164"/>
      <c r="I29" s="120">
        <f t="shared" si="0"/>
        <v>0</v>
      </c>
      <c r="J29" s="119"/>
      <c r="L29" s="123" t="str">
        <f>IF(I29=0," ",(RANK(I29,$I$9:$I$103,0)+COUNTIF($I$9:I29,I29)-1))</f>
        <v xml:space="preserve"> </v>
      </c>
    </row>
    <row r="30" spans="1:12" x14ac:dyDescent="0.25">
      <c r="A30" s="183" t="s">
        <v>24</v>
      </c>
      <c r="B30" s="171"/>
      <c r="C30" s="161"/>
      <c r="D30" s="162"/>
      <c r="E30" s="162"/>
      <c r="F30" s="163"/>
      <c r="G30" s="163"/>
      <c r="H30" s="164"/>
      <c r="I30" s="120">
        <f t="shared" ref="I30:I32" si="1">SUM(B30/4)*((C30+D30+E30+F30+G30+H30)/24)</f>
        <v>0</v>
      </c>
      <c r="J30" s="119"/>
      <c r="L30" s="123" t="str">
        <f>IF(I30=0," ",(RANK(I30,$I$9:$I$103,0)+COUNTIF($I$9:I30,I30)-1))</f>
        <v xml:space="preserve"> </v>
      </c>
    </row>
    <row r="31" spans="1:12" x14ac:dyDescent="0.25">
      <c r="A31" s="112"/>
      <c r="B31" s="117"/>
      <c r="C31" s="118"/>
      <c r="D31" s="118"/>
      <c r="E31" s="110"/>
      <c r="F31" s="109"/>
      <c r="G31" s="109"/>
      <c r="H31" s="111"/>
      <c r="I31" s="120">
        <f>SUM(B31/4)*((C31+D31+E31+F31+G31+H31)/24)</f>
        <v>0</v>
      </c>
      <c r="J31" s="119"/>
      <c r="L31" s="123" t="str">
        <f>IF(I31=0," ",(RANK(I31,$I$9:$I$103,0)+COUNTIF($I$9:I31,I31)-1))</f>
        <v xml:space="preserve"> </v>
      </c>
    </row>
    <row r="32" spans="1:12" x14ac:dyDescent="0.25">
      <c r="A32" s="112"/>
      <c r="B32" s="117"/>
      <c r="C32" s="118"/>
      <c r="D32" s="118"/>
      <c r="E32" s="110"/>
      <c r="F32" s="109"/>
      <c r="G32" s="109"/>
      <c r="H32" s="111"/>
      <c r="I32" s="120">
        <f t="shared" si="1"/>
        <v>0</v>
      </c>
      <c r="J32" s="119"/>
      <c r="L32" s="123" t="str">
        <f>IF(I32=0," ",(RANK(I32,$I$9:$I$103,0)+COUNTIF($I$9:I32,I32)-1))</f>
        <v xml:space="preserve"> </v>
      </c>
    </row>
    <row r="33" spans="1:12" x14ac:dyDescent="0.25">
      <c r="A33" s="113"/>
      <c r="B33" s="115"/>
      <c r="C33" s="116"/>
      <c r="D33" s="110"/>
      <c r="E33" s="110"/>
      <c r="F33" s="109"/>
      <c r="G33" s="109"/>
      <c r="H33" s="111"/>
      <c r="I33" s="120">
        <f t="shared" si="0"/>
        <v>0</v>
      </c>
      <c r="J33" s="119"/>
      <c r="L33" s="123" t="str">
        <f>IF(I33=0," ",(RANK(I33,$I$9:$I$103,0)+COUNTIF($I$9:I33,I33)-1))</f>
        <v xml:space="preserve"> </v>
      </c>
    </row>
    <row r="34" spans="1:12" x14ac:dyDescent="0.25">
      <c r="A34" s="144" t="s">
        <v>25</v>
      </c>
      <c r="B34" s="145" t="e">
        <f t="shared" ref="B34:I34" si="2">AVERAGEIF(B9:B33,"&lt;&gt;0")</f>
        <v>#DIV/0!</v>
      </c>
      <c r="C34" s="146" t="e">
        <f t="shared" si="2"/>
        <v>#DIV/0!</v>
      </c>
      <c r="D34" s="146" t="e">
        <f t="shared" si="2"/>
        <v>#DIV/0!</v>
      </c>
      <c r="E34" s="146" t="e">
        <f t="shared" si="2"/>
        <v>#DIV/0!</v>
      </c>
      <c r="F34" s="146" t="e">
        <f t="shared" si="2"/>
        <v>#DIV/0!</v>
      </c>
      <c r="G34" s="146" t="e">
        <f t="shared" si="2"/>
        <v>#DIV/0!</v>
      </c>
      <c r="H34" s="145" t="e">
        <f t="shared" si="2"/>
        <v>#DIV/0!</v>
      </c>
      <c r="I34" s="121" t="e">
        <f t="shared" si="2"/>
        <v>#DIV/0!</v>
      </c>
    </row>
    <row r="35" spans="1:12" x14ac:dyDescent="0.25">
      <c r="A35" s="147"/>
      <c r="B35" s="148"/>
      <c r="C35" s="148"/>
      <c r="D35" s="148"/>
      <c r="E35" s="148"/>
      <c r="F35" s="148"/>
      <c r="G35" s="148"/>
      <c r="H35" s="148"/>
      <c r="I35" s="149"/>
    </row>
    <row r="36" spans="1:12" x14ac:dyDescent="0.25">
      <c r="A36" s="147"/>
      <c r="B36" s="150"/>
      <c r="C36" s="150"/>
      <c r="D36" s="150"/>
      <c r="E36" s="150"/>
      <c r="F36" s="148"/>
      <c r="G36" s="148"/>
      <c r="H36" s="148"/>
      <c r="I36" s="149"/>
    </row>
    <row r="37" spans="1:12" x14ac:dyDescent="0.25">
      <c r="A37" s="147"/>
      <c r="B37" s="151"/>
      <c r="C37" s="151"/>
      <c r="D37" s="151"/>
      <c r="E37" s="151"/>
      <c r="F37" s="148"/>
      <c r="G37" s="148"/>
      <c r="H37" s="148"/>
      <c r="I37" s="149"/>
    </row>
    <row r="38" spans="1:12" x14ac:dyDescent="0.25">
      <c r="A38" s="149"/>
      <c r="B38" s="148"/>
      <c r="C38" s="148"/>
      <c r="D38" s="148"/>
      <c r="E38" s="148"/>
      <c r="F38" s="148"/>
      <c r="G38" s="148"/>
      <c r="H38" s="148"/>
      <c r="I38" s="149"/>
    </row>
    <row r="39" spans="1:12" x14ac:dyDescent="0.25">
      <c r="A39" s="149"/>
      <c r="B39" s="148"/>
      <c r="C39" s="148"/>
      <c r="D39" s="148"/>
      <c r="E39" s="148"/>
      <c r="F39" s="148"/>
      <c r="G39" s="148"/>
      <c r="H39" s="148"/>
      <c r="I39" s="149"/>
    </row>
    <row r="40" spans="1:12" x14ac:dyDescent="0.25">
      <c r="A40" s="149"/>
      <c r="B40" s="149"/>
      <c r="C40" s="149"/>
      <c r="D40" s="149"/>
      <c r="E40" s="149"/>
      <c r="F40" s="149"/>
      <c r="G40" s="149"/>
      <c r="H40" s="149"/>
      <c r="I40" s="149"/>
    </row>
  </sheetData>
  <sheetProtection algorithmName="SHA-512" hashValue="UCeKbxS/2BxbD34awimc/5xP9IfVBMiLfW2FZdTJdWMMuzc00s+zD1Uws9WnUOnciVSElqoF7YQeUb2MCdC9DA==" saltValue="LhNWf2IzGtxB39EV0JG86g==" spinCount="100000" sheet="1" selectLockedCells="1"/>
  <sortState ref="A5:A25">
    <sortCondition ref="A5"/>
  </sortState>
  <mergeCells count="10">
    <mergeCell ref="A1:J1"/>
    <mergeCell ref="J5:J8"/>
    <mergeCell ref="A3:F4"/>
    <mergeCell ref="I5:I8"/>
    <mergeCell ref="C5:H5"/>
    <mergeCell ref="B5:B8"/>
    <mergeCell ref="C6:E6"/>
    <mergeCell ref="F6:H6"/>
    <mergeCell ref="A5:A8"/>
    <mergeCell ref="D2:G2"/>
  </mergeCells>
  <phoneticPr fontId="17" type="noConversion"/>
  <conditionalFormatting sqref="A30">
    <cfRule type="duplicateValues" dxfId="21" priority="3"/>
  </conditionalFormatting>
  <conditionalFormatting sqref="A30">
    <cfRule type="duplicateValues" dxfId="20" priority="4"/>
  </conditionalFormatting>
  <conditionalFormatting sqref="A9:A29 A31:A39">
    <cfRule type="duplicateValues" dxfId="19" priority="64"/>
  </conditionalFormatting>
  <conditionalFormatting sqref="A9:A29 A31:A37">
    <cfRule type="duplicateValues" dxfId="18" priority="66"/>
  </conditionalFormatting>
  <dataValidations count="1">
    <dataValidation type="list" allowBlank="1" showInputMessage="1" showErrorMessage="1" sqref="B9:H33" xr:uid="{00000000-0002-0000-0400-000000000000}">
      <formula1>Score</formula1>
    </dataValidation>
  </dataValidations>
  <pageMargins left="0.25" right="0.25" top="0.75" bottom="0.75" header="0.3" footer="0.3"/>
  <pageSetup scale="89" fitToHeight="0" orientation="landscape" r:id="rId1"/>
  <headerFooter>
    <oddFooter>&amp;L&amp;8The following instructions and tool are modified from the Kaiser Permanente HVA Tool.&amp;R&amp;G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42"/>
  <sheetViews>
    <sheetView workbookViewId="0">
      <selection activeCell="B9" sqref="B9"/>
    </sheetView>
  </sheetViews>
  <sheetFormatPr defaultColWidth="10.875" defaultRowHeight="15" x14ac:dyDescent="0.25"/>
  <cols>
    <col min="1" max="1" width="34.125" style="1" customWidth="1"/>
    <col min="2" max="2" width="11.125" style="1" bestFit="1" customWidth="1"/>
    <col min="3" max="7" width="11.125" style="1" customWidth="1"/>
    <col min="8" max="8" width="12" style="1" customWidth="1"/>
    <col min="9" max="9" width="14" style="1" customWidth="1"/>
    <col min="10" max="10" width="18.125" style="1" customWidth="1"/>
    <col min="11" max="11" width="10.875" style="1" customWidth="1"/>
    <col min="12" max="12" width="10.875" style="71" hidden="1" customWidth="1"/>
    <col min="13" max="16384" width="10.875" style="1"/>
  </cols>
  <sheetData>
    <row r="1" spans="1:16" ht="18.75" x14ac:dyDescent="0.3">
      <c r="A1" s="339" t="str">
        <f>Instructions!A1</f>
        <v>Facility Name</v>
      </c>
      <c r="B1" s="339"/>
      <c r="C1" s="339"/>
      <c r="D1" s="339"/>
      <c r="E1" s="339"/>
      <c r="F1" s="339"/>
      <c r="G1" s="339"/>
      <c r="H1" s="339"/>
      <c r="I1" s="339"/>
      <c r="J1" s="339"/>
      <c r="P1" s="78"/>
    </row>
    <row r="2" spans="1:16" x14ac:dyDescent="0.25">
      <c r="D2" s="85" t="s">
        <v>208</v>
      </c>
      <c r="E2" s="85"/>
      <c r="F2" s="85"/>
      <c r="P2" s="78"/>
    </row>
    <row r="3" spans="1:16" ht="15" customHeight="1" x14ac:dyDescent="0.25">
      <c r="A3" s="341" t="s">
        <v>28</v>
      </c>
      <c r="B3" s="342"/>
      <c r="C3" s="342"/>
      <c r="D3" s="342"/>
      <c r="E3" s="342"/>
      <c r="F3" s="343"/>
      <c r="G3" s="14" t="s">
        <v>5</v>
      </c>
      <c r="H3" s="15" t="s">
        <v>4</v>
      </c>
      <c r="I3" s="16" t="s">
        <v>15</v>
      </c>
      <c r="P3" s="78">
        <f>COUNT(B9:B35)</f>
        <v>0</v>
      </c>
    </row>
    <row r="4" spans="1:16" ht="15.95" customHeight="1" thickBot="1" x14ac:dyDescent="0.3">
      <c r="A4" s="344"/>
      <c r="B4" s="345"/>
      <c r="C4" s="345"/>
      <c r="D4" s="345"/>
      <c r="E4" s="345"/>
      <c r="F4" s="346"/>
      <c r="G4" s="17" t="e">
        <f>H4*I4</f>
        <v>#DIV/0!</v>
      </c>
      <c r="H4" s="9" t="e">
        <f>SUM(B9:B35)/(P3*4)</f>
        <v>#DIV/0!</v>
      </c>
      <c r="I4" s="18" t="e">
        <f>SUM(C9:H35)/(P4*4)</f>
        <v>#DIV/0!</v>
      </c>
      <c r="L4" s="72" t="s">
        <v>191</v>
      </c>
      <c r="P4" s="78">
        <f>COUNT(C9:H35)</f>
        <v>0</v>
      </c>
    </row>
    <row r="5" spans="1:16" ht="15" customHeight="1" x14ac:dyDescent="0.25">
      <c r="A5" s="347" t="s">
        <v>81</v>
      </c>
      <c r="B5" s="349" t="s">
        <v>16</v>
      </c>
      <c r="C5" s="351" t="s">
        <v>15</v>
      </c>
      <c r="D5" s="352"/>
      <c r="E5" s="352"/>
      <c r="F5" s="352"/>
      <c r="G5" s="352"/>
      <c r="H5" s="353"/>
      <c r="I5" s="354" t="s">
        <v>80</v>
      </c>
      <c r="J5" s="340" t="s">
        <v>149</v>
      </c>
      <c r="P5" s="78"/>
    </row>
    <row r="6" spans="1:16" x14ac:dyDescent="0.25">
      <c r="A6" s="348"/>
      <c r="B6" s="350"/>
      <c r="C6" s="355" t="s">
        <v>82</v>
      </c>
      <c r="D6" s="356"/>
      <c r="E6" s="357"/>
      <c r="F6" s="358" t="s">
        <v>83</v>
      </c>
      <c r="G6" s="359"/>
      <c r="H6" s="360"/>
      <c r="I6" s="354"/>
      <c r="J6" s="340"/>
      <c r="P6" s="78"/>
    </row>
    <row r="7" spans="1:16" ht="26.25" x14ac:dyDescent="0.25">
      <c r="A7" s="348"/>
      <c r="B7" s="350"/>
      <c r="C7" s="11" t="s">
        <v>0</v>
      </c>
      <c r="D7" s="44" t="s">
        <v>114</v>
      </c>
      <c r="E7" s="46" t="s">
        <v>115</v>
      </c>
      <c r="F7" s="12" t="s">
        <v>1</v>
      </c>
      <c r="G7" s="12" t="s">
        <v>2</v>
      </c>
      <c r="H7" s="13" t="s">
        <v>3</v>
      </c>
      <c r="I7" s="354"/>
      <c r="J7" s="340"/>
      <c r="P7" s="78"/>
    </row>
    <row r="8" spans="1:16" ht="38.25" x14ac:dyDescent="0.25">
      <c r="A8" s="348"/>
      <c r="B8" s="350"/>
      <c r="C8" s="3" t="s">
        <v>6</v>
      </c>
      <c r="D8" s="45" t="s">
        <v>7</v>
      </c>
      <c r="E8" s="45" t="s">
        <v>139</v>
      </c>
      <c r="F8" s="2" t="s">
        <v>8</v>
      </c>
      <c r="G8" s="2" t="s">
        <v>140</v>
      </c>
      <c r="H8" s="4" t="s">
        <v>9</v>
      </c>
      <c r="I8" s="354"/>
      <c r="J8" s="340"/>
    </row>
    <row r="9" spans="1:16" x14ac:dyDescent="0.25">
      <c r="A9" s="179" t="s">
        <v>177</v>
      </c>
      <c r="B9" s="173"/>
      <c r="C9" s="163"/>
      <c r="D9" s="163"/>
      <c r="E9" s="162"/>
      <c r="F9" s="163"/>
      <c r="G9" s="163"/>
      <c r="H9" s="164"/>
      <c r="I9" s="84">
        <f>SUM(B9/4)*((C9+D9+E9+F9+G9+H9)/24)</f>
        <v>0</v>
      </c>
      <c r="J9" s="114"/>
      <c r="L9" s="71" t="str">
        <f>IF(I9=0," ",(RANK(I9,$I$9:$I$99,0)+COUNTIF($I$9:I9,I9)-1))</f>
        <v xml:space="preserve"> </v>
      </c>
    </row>
    <row r="10" spans="1:16" x14ac:dyDescent="0.25">
      <c r="A10" s="175" t="s">
        <v>128</v>
      </c>
      <c r="B10" s="173"/>
      <c r="C10" s="163"/>
      <c r="D10" s="163"/>
      <c r="E10" s="162"/>
      <c r="F10" s="163"/>
      <c r="G10" s="163"/>
      <c r="H10" s="164"/>
      <c r="I10" s="84">
        <f t="shared" ref="I10:I35" si="0">SUM(B10/4)*((C10+D10+E10+F10+G10+H10)/24)</f>
        <v>0</v>
      </c>
      <c r="J10" s="114"/>
      <c r="L10" s="71" t="str">
        <f>IF(I10=0," ",(RANK(I10,$I$9:$I$99,0)+COUNTIF($I$9:I10,I10)-1))</f>
        <v xml:space="preserve"> </v>
      </c>
    </row>
    <row r="11" spans="1:16" x14ac:dyDescent="0.25">
      <c r="A11" s="175" t="s">
        <v>127</v>
      </c>
      <c r="B11" s="173"/>
      <c r="C11" s="163"/>
      <c r="D11" s="163"/>
      <c r="E11" s="162"/>
      <c r="F11" s="163"/>
      <c r="G11" s="163"/>
      <c r="H11" s="164"/>
      <c r="I11" s="84">
        <f t="shared" si="0"/>
        <v>0</v>
      </c>
      <c r="J11" s="114"/>
      <c r="L11" s="71" t="str">
        <f>IF(I11=0," ",(RANK(I11,$I$9:$I$99,0)+COUNTIF($I$9:I11,I11)-1))</f>
        <v xml:space="preserve"> </v>
      </c>
    </row>
    <row r="12" spans="1:16" x14ac:dyDescent="0.25">
      <c r="A12" s="180" t="s">
        <v>154</v>
      </c>
      <c r="B12" s="173"/>
      <c r="C12" s="163"/>
      <c r="D12" s="163"/>
      <c r="E12" s="162"/>
      <c r="F12" s="163"/>
      <c r="G12" s="163"/>
      <c r="H12" s="164"/>
      <c r="I12" s="84">
        <f t="shared" si="0"/>
        <v>0</v>
      </c>
      <c r="J12" s="114"/>
      <c r="L12" s="71" t="str">
        <f>IF(I12=0," ",(RANK(I12,$I$9:$I$99,0)+COUNTIF($I$9:I12,I12)-1))</f>
        <v xml:space="preserve"> </v>
      </c>
    </row>
    <row r="13" spans="1:16" x14ac:dyDescent="0.25">
      <c r="A13" s="180" t="s">
        <v>30</v>
      </c>
      <c r="B13" s="173"/>
      <c r="C13" s="163"/>
      <c r="D13" s="163"/>
      <c r="E13" s="162"/>
      <c r="F13" s="163"/>
      <c r="G13" s="163"/>
      <c r="H13" s="164"/>
      <c r="I13" s="84">
        <f t="shared" si="0"/>
        <v>0</v>
      </c>
      <c r="J13" s="114"/>
      <c r="L13" s="71" t="str">
        <f>IF(I13=0," ",(RANK(I13,$I$9:$I$99,0)+COUNTIF($I$9:I13,I13)-1))</f>
        <v xml:space="preserve"> </v>
      </c>
    </row>
    <row r="14" spans="1:16" x14ac:dyDescent="0.25">
      <c r="A14" s="181" t="s">
        <v>129</v>
      </c>
      <c r="B14" s="173"/>
      <c r="C14" s="163"/>
      <c r="D14" s="163"/>
      <c r="E14" s="162"/>
      <c r="F14" s="163"/>
      <c r="G14" s="163"/>
      <c r="H14" s="164"/>
      <c r="I14" s="84">
        <f t="shared" si="0"/>
        <v>0</v>
      </c>
      <c r="J14" s="114"/>
      <c r="L14" s="71" t="str">
        <f>IF(I14=0," ",(RANK(I14,$I$9:$I$99,0)+COUNTIF($I$9:I14,I14)-1))</f>
        <v xml:space="preserve"> </v>
      </c>
    </row>
    <row r="15" spans="1:16" x14ac:dyDescent="0.25">
      <c r="A15" s="176" t="s">
        <v>131</v>
      </c>
      <c r="B15" s="173"/>
      <c r="C15" s="163"/>
      <c r="D15" s="163"/>
      <c r="E15" s="162"/>
      <c r="F15" s="163"/>
      <c r="G15" s="163"/>
      <c r="H15" s="164"/>
      <c r="I15" s="84">
        <f t="shared" si="0"/>
        <v>0</v>
      </c>
      <c r="J15" s="114"/>
      <c r="L15" s="71" t="str">
        <f>IF(I15=0," ",(RANK(I15,$I$9:$I$99,0)+COUNTIF($I$9:I15,I15)-1))</f>
        <v xml:space="preserve"> </v>
      </c>
    </row>
    <row r="16" spans="1:16" x14ac:dyDescent="0.25">
      <c r="A16" s="182" t="s">
        <v>153</v>
      </c>
      <c r="B16" s="173"/>
      <c r="C16" s="163"/>
      <c r="D16" s="163"/>
      <c r="E16" s="162"/>
      <c r="F16" s="163"/>
      <c r="G16" s="163"/>
      <c r="H16" s="164"/>
      <c r="I16" s="84">
        <f t="shared" si="0"/>
        <v>0</v>
      </c>
      <c r="J16" s="114"/>
      <c r="L16" s="71" t="str">
        <f>IF(I16=0," ",(RANK(I16,$I$9:$I$99,0)+COUNTIF($I$9:I16,I16)-1))</f>
        <v xml:space="preserve"> </v>
      </c>
    </row>
    <row r="17" spans="1:16" x14ac:dyDescent="0.25">
      <c r="A17" s="176" t="s">
        <v>18</v>
      </c>
      <c r="B17" s="173"/>
      <c r="C17" s="163"/>
      <c r="D17" s="163"/>
      <c r="E17" s="162"/>
      <c r="F17" s="163"/>
      <c r="G17" s="163"/>
      <c r="H17" s="164"/>
      <c r="I17" s="84">
        <f t="shared" si="0"/>
        <v>0</v>
      </c>
      <c r="J17" s="114"/>
      <c r="L17" s="71" t="str">
        <f>IF(I17=0," ",(RANK(I17,$I$9:$I$99,0)+COUNTIF($I$9:I17,I17)-1))</f>
        <v xml:space="preserve"> </v>
      </c>
    </row>
    <row r="18" spans="1:16" x14ac:dyDescent="0.25">
      <c r="A18" s="176" t="s">
        <v>19</v>
      </c>
      <c r="B18" s="173"/>
      <c r="C18" s="163"/>
      <c r="D18" s="163"/>
      <c r="E18" s="162"/>
      <c r="F18" s="163"/>
      <c r="G18" s="163"/>
      <c r="H18" s="164"/>
      <c r="I18" s="84">
        <f t="shared" si="0"/>
        <v>0</v>
      </c>
      <c r="J18" s="114"/>
      <c r="L18" s="71" t="str">
        <f>IF(I18=0," ",(RANK(I18,$I$9:$I$99,0)+COUNTIF($I$9:I18,I18)-1))</f>
        <v xml:space="preserve"> </v>
      </c>
    </row>
    <row r="19" spans="1:16" x14ac:dyDescent="0.25">
      <c r="A19" s="176" t="s">
        <v>17</v>
      </c>
      <c r="B19" s="173"/>
      <c r="C19" s="163"/>
      <c r="D19" s="163"/>
      <c r="E19" s="162"/>
      <c r="F19" s="163"/>
      <c r="G19" s="163"/>
      <c r="H19" s="164"/>
      <c r="I19" s="84">
        <f t="shared" si="0"/>
        <v>0</v>
      </c>
      <c r="J19" s="114"/>
      <c r="L19" s="71" t="str">
        <f>IF(I19=0," ",(RANK(I19,$I$9:$I$99,0)+COUNTIF($I$9:I19,I19)-1))</f>
        <v xml:space="preserve"> </v>
      </c>
      <c r="P19" s="73"/>
    </row>
    <row r="20" spans="1:16" x14ac:dyDescent="0.25">
      <c r="A20" s="175" t="s">
        <v>132</v>
      </c>
      <c r="B20" s="173"/>
      <c r="C20" s="163"/>
      <c r="D20" s="163"/>
      <c r="E20" s="162"/>
      <c r="F20" s="163"/>
      <c r="G20" s="163"/>
      <c r="H20" s="164"/>
      <c r="I20" s="84">
        <f t="shared" si="0"/>
        <v>0</v>
      </c>
      <c r="J20" s="114"/>
      <c r="L20" s="71" t="str">
        <f>IF(I20=0," ",(RANK(I20,$I$9:$I$99,0)+COUNTIF($I$9:I20,I20)-1))</f>
        <v xml:space="preserve"> </v>
      </c>
      <c r="P20" s="73"/>
    </row>
    <row r="21" spans="1:16" x14ac:dyDescent="0.25">
      <c r="A21" s="175" t="s">
        <v>135</v>
      </c>
      <c r="B21" s="173"/>
      <c r="C21" s="163"/>
      <c r="D21" s="163"/>
      <c r="E21" s="162"/>
      <c r="F21" s="163"/>
      <c r="G21" s="163"/>
      <c r="H21" s="164"/>
      <c r="I21" s="84">
        <f t="shared" si="0"/>
        <v>0</v>
      </c>
      <c r="J21" s="114"/>
      <c r="L21" s="71" t="str">
        <f>IF(I21=0," ",(RANK(I21,$I$9:$I$99,0)+COUNTIF($I$9:I21,I21)-1))</f>
        <v xml:space="preserve"> </v>
      </c>
    </row>
    <row r="22" spans="1:16" x14ac:dyDescent="0.25">
      <c r="A22" s="175" t="s">
        <v>130</v>
      </c>
      <c r="B22" s="173"/>
      <c r="C22" s="163"/>
      <c r="D22" s="163"/>
      <c r="E22" s="162"/>
      <c r="F22" s="163"/>
      <c r="G22" s="163"/>
      <c r="H22" s="164"/>
      <c r="I22" s="84">
        <f t="shared" si="0"/>
        <v>0</v>
      </c>
      <c r="J22" s="114"/>
      <c r="L22" s="71" t="str">
        <f>IF(I22=0," ",(RANK(I22,$I$9:$I$99,0)+COUNTIF($I$9:I22,I22)-1))</f>
        <v xml:space="preserve"> </v>
      </c>
    </row>
    <row r="23" spans="1:16" x14ac:dyDescent="0.25">
      <c r="A23" s="175" t="s">
        <v>133</v>
      </c>
      <c r="B23" s="173"/>
      <c r="C23" s="163"/>
      <c r="D23" s="163"/>
      <c r="E23" s="162"/>
      <c r="F23" s="163"/>
      <c r="G23" s="163"/>
      <c r="H23" s="164"/>
      <c r="I23" s="84">
        <f t="shared" si="0"/>
        <v>0</v>
      </c>
      <c r="J23" s="114"/>
      <c r="L23" s="71" t="str">
        <f>IF(I23=0," ",(RANK(I23,$I$9:$I$99,0)+COUNTIF($I$9:I23,I23)-1))</f>
        <v xml:space="preserve"> </v>
      </c>
    </row>
    <row r="24" spans="1:16" x14ac:dyDescent="0.25">
      <c r="A24" s="175" t="s">
        <v>225</v>
      </c>
      <c r="B24" s="173"/>
      <c r="C24" s="163"/>
      <c r="D24" s="163"/>
      <c r="E24" s="162"/>
      <c r="F24" s="163"/>
      <c r="G24" s="163"/>
      <c r="H24" s="164"/>
      <c r="I24" s="84">
        <f t="shared" si="0"/>
        <v>0</v>
      </c>
      <c r="J24" s="114"/>
      <c r="L24" s="71" t="str">
        <f>IF(I24=0," ",(RANK(I24,$I$9:$I$99,0)+COUNTIF($I$9:I24,I24)-1))</f>
        <v xml:space="preserve"> </v>
      </c>
    </row>
    <row r="25" spans="1:16" x14ac:dyDescent="0.25">
      <c r="A25" s="175" t="s">
        <v>134</v>
      </c>
      <c r="B25" s="173"/>
      <c r="C25" s="163"/>
      <c r="D25" s="163"/>
      <c r="E25" s="162"/>
      <c r="F25" s="163"/>
      <c r="G25" s="163"/>
      <c r="H25" s="164"/>
      <c r="I25" s="84">
        <f t="shared" si="0"/>
        <v>0</v>
      </c>
      <c r="J25" s="114"/>
      <c r="L25" s="71" t="str">
        <f>IF(I25=0," ",(RANK(I25,$I$9:$I$99,0)+COUNTIF($I$9:I25,I25)-1))</f>
        <v xml:space="preserve"> </v>
      </c>
    </row>
    <row r="26" spans="1:16" x14ac:dyDescent="0.25">
      <c r="A26" s="175" t="s">
        <v>137</v>
      </c>
      <c r="B26" s="173"/>
      <c r="C26" s="163"/>
      <c r="D26" s="163"/>
      <c r="E26" s="162"/>
      <c r="F26" s="163"/>
      <c r="G26" s="163"/>
      <c r="H26" s="164"/>
      <c r="I26" s="84">
        <f t="shared" si="0"/>
        <v>0</v>
      </c>
      <c r="J26" s="114"/>
      <c r="L26" s="71" t="str">
        <f>IF(I26=0," ",(RANK(I26,$I$9:$I$99,0)+COUNTIF($I$9:I26,I26)-1))</f>
        <v xml:space="preserve"> </v>
      </c>
    </row>
    <row r="27" spans="1:16" x14ac:dyDescent="0.25">
      <c r="A27" s="175" t="s">
        <v>146</v>
      </c>
      <c r="B27" s="173"/>
      <c r="C27" s="163"/>
      <c r="D27" s="163"/>
      <c r="E27" s="162"/>
      <c r="F27" s="163"/>
      <c r="G27" s="163"/>
      <c r="H27" s="164"/>
      <c r="I27" s="84">
        <f t="shared" si="0"/>
        <v>0</v>
      </c>
      <c r="J27" s="114"/>
      <c r="L27" s="71" t="str">
        <f>IF(I27=0," ",(RANK(I27,$I$9:$I$99,0)+COUNTIF($I$9:I27,I27)-1))</f>
        <v xml:space="preserve"> </v>
      </c>
    </row>
    <row r="28" spans="1:16" x14ac:dyDescent="0.25">
      <c r="A28" s="175" t="s">
        <v>84</v>
      </c>
      <c r="B28" s="173"/>
      <c r="C28" s="163"/>
      <c r="D28" s="163"/>
      <c r="E28" s="162"/>
      <c r="F28" s="163"/>
      <c r="G28" s="163"/>
      <c r="H28" s="164"/>
      <c r="I28" s="84">
        <f t="shared" si="0"/>
        <v>0</v>
      </c>
      <c r="J28" s="114"/>
      <c r="L28" s="71" t="str">
        <f>IF(I28=0," ",(RANK(I28,$I$9:$I$99,0)+COUNTIF($I$9:I28,I28)-1))</f>
        <v xml:space="preserve"> </v>
      </c>
    </row>
    <row r="29" spans="1:16" x14ac:dyDescent="0.25">
      <c r="A29" s="175" t="s">
        <v>85</v>
      </c>
      <c r="B29" s="173"/>
      <c r="C29" s="163"/>
      <c r="D29" s="163"/>
      <c r="E29" s="162"/>
      <c r="F29" s="163"/>
      <c r="G29" s="163"/>
      <c r="H29" s="164"/>
      <c r="I29" s="84">
        <f t="shared" si="0"/>
        <v>0</v>
      </c>
      <c r="J29" s="114"/>
      <c r="L29" s="71" t="str">
        <f>IF(I29=0," ",(RANK(I29,$I$9:$I$99,0)+COUNTIF($I$9:I29,I29)-1))</f>
        <v xml:space="preserve"> </v>
      </c>
    </row>
    <row r="30" spans="1:16" x14ac:dyDescent="0.25">
      <c r="A30" s="180" t="s">
        <v>142</v>
      </c>
      <c r="B30" s="173"/>
      <c r="C30" s="163"/>
      <c r="D30" s="163"/>
      <c r="E30" s="162"/>
      <c r="F30" s="163"/>
      <c r="G30" s="163"/>
      <c r="H30" s="164"/>
      <c r="I30" s="84">
        <f t="shared" si="0"/>
        <v>0</v>
      </c>
      <c r="J30" s="114"/>
      <c r="L30" s="71" t="str">
        <f>IF(I30=0," ",(RANK(I30,$I$9:$I$99,0)+COUNTIF($I$9:I30,I30)-1))</f>
        <v xml:space="preserve"> </v>
      </c>
    </row>
    <row r="31" spans="1:16" x14ac:dyDescent="0.25">
      <c r="A31" s="180" t="s">
        <v>143</v>
      </c>
      <c r="B31" s="173"/>
      <c r="C31" s="163"/>
      <c r="D31" s="163"/>
      <c r="E31" s="162"/>
      <c r="F31" s="163"/>
      <c r="G31" s="163"/>
      <c r="H31" s="164"/>
      <c r="I31" s="84">
        <f t="shared" si="0"/>
        <v>0</v>
      </c>
      <c r="J31" s="114"/>
      <c r="L31" s="71" t="str">
        <f>IF(I31=0," ",(RANK(I31,$I$9:$I$99,0)+COUNTIF($I$9:I31,I31)-1))</f>
        <v xml:space="preserve"> </v>
      </c>
    </row>
    <row r="32" spans="1:16" x14ac:dyDescent="0.25">
      <c r="A32" s="175" t="s">
        <v>141</v>
      </c>
      <c r="B32" s="173"/>
      <c r="C32" s="163"/>
      <c r="D32" s="163"/>
      <c r="E32" s="162"/>
      <c r="F32" s="163"/>
      <c r="G32" s="163"/>
      <c r="H32" s="164"/>
      <c r="I32" s="84">
        <f t="shared" si="0"/>
        <v>0</v>
      </c>
      <c r="J32" s="114"/>
      <c r="L32" s="71" t="str">
        <f>IF(I32=0," ",(RANK(I32,$I$9:$I$99,0)+COUNTIF($I$9:I32,I32)-1))</f>
        <v xml:space="preserve"> </v>
      </c>
    </row>
    <row r="33" spans="1:12" x14ac:dyDescent="0.25">
      <c r="A33" s="112"/>
      <c r="B33" s="108"/>
      <c r="C33" s="109"/>
      <c r="D33" s="109"/>
      <c r="E33" s="110"/>
      <c r="F33" s="109"/>
      <c r="G33" s="109"/>
      <c r="H33" s="111"/>
      <c r="I33" s="84">
        <f t="shared" si="0"/>
        <v>0</v>
      </c>
      <c r="J33" s="114"/>
      <c r="L33" s="71" t="str">
        <f>IF(I33=0," ",(RANK(I33,$I$9:$I$99,0)+COUNTIF($I$9:I33,I33)-1))</f>
        <v xml:space="preserve"> </v>
      </c>
    </row>
    <row r="34" spans="1:12" x14ac:dyDescent="0.25">
      <c r="A34" s="112"/>
      <c r="B34" s="108"/>
      <c r="C34" s="109"/>
      <c r="D34" s="109"/>
      <c r="E34" s="110"/>
      <c r="F34" s="109"/>
      <c r="G34" s="109"/>
      <c r="H34" s="111"/>
      <c r="I34" s="84">
        <f t="shared" si="0"/>
        <v>0</v>
      </c>
      <c r="J34" s="114"/>
      <c r="L34" s="71" t="str">
        <f>IF(I34=0," ",(RANK(I34,$I$9:$I$99,0)+COUNTIF($I$9:I34,I34)-1))</f>
        <v xml:space="preserve"> </v>
      </c>
    </row>
    <row r="35" spans="1:12" x14ac:dyDescent="0.25">
      <c r="A35" s="113"/>
      <c r="B35" s="108"/>
      <c r="C35" s="109"/>
      <c r="D35" s="109"/>
      <c r="E35" s="110"/>
      <c r="F35" s="109"/>
      <c r="G35" s="109"/>
      <c r="H35" s="111"/>
      <c r="I35" s="84">
        <f t="shared" si="0"/>
        <v>0</v>
      </c>
      <c r="J35" s="114"/>
      <c r="L35" s="71" t="str">
        <f>IF(I35=0," ",(RANK(I35,$I$9:$I$99,0)+COUNTIF($I$9:I35,I35)-1))</f>
        <v xml:space="preserve"> </v>
      </c>
    </row>
    <row r="36" spans="1:12" ht="15.75" thickBot="1" x14ac:dyDescent="0.3">
      <c r="A36" s="47" t="s">
        <v>25</v>
      </c>
      <c r="B36" s="76" t="e">
        <f t="shared" ref="B36:I36" si="1">AVERAGEIF(B9:B35,"&lt;&gt;0")</f>
        <v>#DIV/0!</v>
      </c>
      <c r="C36" s="76" t="e">
        <f t="shared" si="1"/>
        <v>#DIV/0!</v>
      </c>
      <c r="D36" s="76" t="e">
        <f t="shared" si="1"/>
        <v>#DIV/0!</v>
      </c>
      <c r="E36" s="76" t="e">
        <f t="shared" si="1"/>
        <v>#DIV/0!</v>
      </c>
      <c r="F36" s="76" t="e">
        <f t="shared" si="1"/>
        <v>#DIV/0!</v>
      </c>
      <c r="G36" s="76" t="e">
        <f t="shared" si="1"/>
        <v>#DIV/0!</v>
      </c>
      <c r="H36" s="76" t="e">
        <f t="shared" si="1"/>
        <v>#DIV/0!</v>
      </c>
      <c r="I36" s="77" t="e">
        <f t="shared" si="1"/>
        <v>#DIV/0!</v>
      </c>
    </row>
    <row r="37" spans="1:12" x14ac:dyDescent="0.25">
      <c r="A37" s="10"/>
      <c r="B37" s="6"/>
      <c r="C37" s="6"/>
      <c r="D37" s="6"/>
      <c r="E37" s="6"/>
      <c r="F37" s="6"/>
      <c r="G37" s="6"/>
      <c r="H37" s="6"/>
      <c r="I37" s="5"/>
    </row>
    <row r="38" spans="1:12" x14ac:dyDescent="0.25">
      <c r="A38" s="10"/>
      <c r="B38" s="8"/>
      <c r="C38" s="8"/>
      <c r="D38" s="8"/>
      <c r="E38" s="8"/>
      <c r="F38" s="6"/>
      <c r="G38" s="6"/>
      <c r="H38" s="6"/>
      <c r="I38" s="5"/>
    </row>
    <row r="39" spans="1:12" x14ac:dyDescent="0.25">
      <c r="A39" s="10"/>
      <c r="B39" s="7"/>
      <c r="C39" s="7"/>
      <c r="D39" s="7"/>
      <c r="E39" s="7"/>
      <c r="F39" s="6"/>
      <c r="G39" s="6"/>
      <c r="H39" s="6"/>
      <c r="I39" s="5"/>
    </row>
    <row r="40" spans="1:12" x14ac:dyDescent="0.25">
      <c r="A40" s="5"/>
      <c r="B40" s="6"/>
      <c r="C40" s="6"/>
      <c r="D40" s="6"/>
      <c r="E40" s="6"/>
      <c r="F40" s="6"/>
      <c r="G40" s="6"/>
      <c r="H40" s="6"/>
      <c r="I40" s="5"/>
    </row>
    <row r="41" spans="1:12" x14ac:dyDescent="0.25">
      <c r="A41" s="5"/>
      <c r="B41" s="6"/>
      <c r="C41" s="6"/>
      <c r="D41" s="6"/>
      <c r="E41" s="6"/>
      <c r="F41" s="6"/>
      <c r="G41" s="6"/>
      <c r="H41" s="6"/>
      <c r="I41" s="5"/>
    </row>
    <row r="42" spans="1:12" x14ac:dyDescent="0.25">
      <c r="A42" s="5"/>
      <c r="B42" s="5"/>
      <c r="C42" s="5"/>
      <c r="D42" s="5"/>
      <c r="E42" s="5"/>
      <c r="F42" s="5"/>
      <c r="G42" s="5"/>
      <c r="H42" s="5"/>
      <c r="I42" s="5"/>
    </row>
  </sheetData>
  <sheetProtection algorithmName="SHA-512" hashValue="0UyL73LWgdoWO4axMX0iVz37uWg8rAeKhVlPvSRRUPVu41RJprCD3l5nLx7gaXz7U/fOGNvoHyyE8BGy/2nz8w==" saltValue="+n3mDiXNcKmWKy24rVF30Q==" spinCount="100000" sheet="1" selectLockedCells="1"/>
  <sortState ref="A7:J29">
    <sortCondition ref="A7:A29"/>
  </sortState>
  <mergeCells count="9">
    <mergeCell ref="A1:J1"/>
    <mergeCell ref="J5:J8"/>
    <mergeCell ref="A3:F4"/>
    <mergeCell ref="A5:A8"/>
    <mergeCell ref="B5:B8"/>
    <mergeCell ref="C5:H5"/>
    <mergeCell ref="I5:I8"/>
    <mergeCell ref="C6:E6"/>
    <mergeCell ref="F6:H6"/>
  </mergeCells>
  <phoneticPr fontId="17" type="noConversion"/>
  <conditionalFormatting sqref="A36:A41">
    <cfRule type="duplicateValues" dxfId="17" priority="7"/>
  </conditionalFormatting>
  <conditionalFormatting sqref="A36:A39">
    <cfRule type="duplicateValues" dxfId="16" priority="6"/>
  </conditionalFormatting>
  <conditionalFormatting sqref="A10">
    <cfRule type="duplicateValues" dxfId="15" priority="3"/>
  </conditionalFormatting>
  <conditionalFormatting sqref="A33:A35">
    <cfRule type="duplicateValues" dxfId="14" priority="1"/>
  </conditionalFormatting>
  <conditionalFormatting sqref="A33:A35">
    <cfRule type="duplicateValues" dxfId="13" priority="2"/>
  </conditionalFormatting>
  <conditionalFormatting sqref="A19:A32 A11:A14">
    <cfRule type="duplicateValues" dxfId="12" priority="68"/>
  </conditionalFormatting>
  <dataValidations count="1">
    <dataValidation type="list" allowBlank="1" showInputMessage="1" showErrorMessage="1" sqref="B9:H35" xr:uid="{00000000-0002-0000-0500-000000000000}">
      <formula1>Score</formula1>
    </dataValidation>
  </dataValidations>
  <pageMargins left="0.25" right="0.25" top="0.75" bottom="0.75" header="0.3" footer="0.3"/>
  <pageSetup scale="82" fitToHeight="0" orientation="landscape" r:id="rId1"/>
  <headerFooter>
    <oddFooter>&amp;L&amp;8The following instructions and tool are modified from the Kaiser Permanente HVA Tool.&amp;R&amp;G</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31"/>
  <sheetViews>
    <sheetView zoomScaleNormal="100" workbookViewId="0">
      <selection activeCell="B9" sqref="B9"/>
    </sheetView>
  </sheetViews>
  <sheetFormatPr defaultColWidth="10.875" defaultRowHeight="15" x14ac:dyDescent="0.25"/>
  <cols>
    <col min="1" max="1" width="40.375" style="1" customWidth="1"/>
    <col min="2" max="2" width="11.125" style="1" bestFit="1" customWidth="1"/>
    <col min="3" max="7" width="11.125" style="1" customWidth="1"/>
    <col min="8" max="8" width="12" style="1" customWidth="1"/>
    <col min="9" max="9" width="14.75" style="1" customWidth="1"/>
    <col min="10" max="10" width="11.125" style="1" customWidth="1"/>
    <col min="11" max="11" width="10.875" style="1" customWidth="1"/>
    <col min="12" max="12" width="19.625" style="71" hidden="1" customWidth="1"/>
    <col min="13" max="13" width="0.25" style="1" customWidth="1"/>
    <col min="14" max="16384" width="10.875" style="1"/>
  </cols>
  <sheetData>
    <row r="1" spans="1:16" ht="18.75" x14ac:dyDescent="0.3">
      <c r="A1" s="339" t="str">
        <f>Instructions!A1</f>
        <v>Facility Name</v>
      </c>
      <c r="B1" s="339"/>
      <c r="C1" s="339"/>
      <c r="D1" s="339"/>
      <c r="E1" s="339"/>
      <c r="F1" s="339"/>
      <c r="G1" s="339"/>
      <c r="H1" s="339"/>
      <c r="I1" s="339"/>
      <c r="J1" s="339"/>
      <c r="P1" s="78"/>
    </row>
    <row r="2" spans="1:16" x14ac:dyDescent="0.25">
      <c r="C2" s="361" t="s">
        <v>208</v>
      </c>
      <c r="D2" s="361"/>
      <c r="E2" s="361"/>
      <c r="F2" s="361"/>
      <c r="P2" s="78"/>
    </row>
    <row r="3" spans="1:16" ht="15" customHeight="1" x14ac:dyDescent="0.25">
      <c r="A3" s="341" t="s">
        <v>29</v>
      </c>
      <c r="B3" s="342"/>
      <c r="C3" s="342"/>
      <c r="D3" s="342"/>
      <c r="E3" s="342"/>
      <c r="F3" s="343"/>
      <c r="G3" s="14" t="s">
        <v>5</v>
      </c>
      <c r="H3" s="15" t="s">
        <v>4</v>
      </c>
      <c r="I3" s="16" t="s">
        <v>15</v>
      </c>
      <c r="P3" s="78">
        <f>COUNT(B9:B24)</f>
        <v>0</v>
      </c>
    </row>
    <row r="4" spans="1:16" ht="15.95" customHeight="1" thickBot="1" x14ac:dyDescent="0.3">
      <c r="A4" s="344"/>
      <c r="B4" s="345"/>
      <c r="C4" s="345"/>
      <c r="D4" s="345"/>
      <c r="E4" s="345"/>
      <c r="F4" s="346"/>
      <c r="G4" s="17" t="e">
        <f>H4*I4</f>
        <v>#DIV/0!</v>
      </c>
      <c r="H4" s="9" t="e">
        <f>SUM(B9:B24)/(P3*4)</f>
        <v>#DIV/0!</v>
      </c>
      <c r="I4" s="18" t="e">
        <f>SUM(C9:H24)/(P4*4)</f>
        <v>#DIV/0!</v>
      </c>
      <c r="L4" s="72" t="s">
        <v>191</v>
      </c>
      <c r="P4" s="78">
        <f>COUNT(C9:H24)</f>
        <v>0</v>
      </c>
    </row>
    <row r="5" spans="1:16" ht="15" customHeight="1" x14ac:dyDescent="0.25">
      <c r="A5" s="347" t="s">
        <v>81</v>
      </c>
      <c r="B5" s="349" t="s">
        <v>16</v>
      </c>
      <c r="C5" s="351" t="s">
        <v>15</v>
      </c>
      <c r="D5" s="352"/>
      <c r="E5" s="352"/>
      <c r="F5" s="352"/>
      <c r="G5" s="352"/>
      <c r="H5" s="353"/>
      <c r="I5" s="354" t="s">
        <v>80</v>
      </c>
      <c r="J5" s="340" t="s">
        <v>149</v>
      </c>
      <c r="P5" s="78"/>
    </row>
    <row r="6" spans="1:16" x14ac:dyDescent="0.25">
      <c r="A6" s="348"/>
      <c r="B6" s="350"/>
      <c r="C6" s="355" t="s">
        <v>82</v>
      </c>
      <c r="D6" s="356"/>
      <c r="E6" s="357"/>
      <c r="F6" s="358" t="s">
        <v>83</v>
      </c>
      <c r="G6" s="359"/>
      <c r="H6" s="360"/>
      <c r="I6" s="354"/>
      <c r="J6" s="340"/>
      <c r="P6" s="78"/>
    </row>
    <row r="7" spans="1:16" ht="26.25" x14ac:dyDescent="0.25">
      <c r="A7" s="348"/>
      <c r="B7" s="350"/>
      <c r="C7" s="11" t="s">
        <v>0</v>
      </c>
      <c r="D7" s="44" t="s">
        <v>114</v>
      </c>
      <c r="E7" s="46" t="s">
        <v>115</v>
      </c>
      <c r="F7" s="12" t="s">
        <v>1</v>
      </c>
      <c r="G7" s="12" t="s">
        <v>2</v>
      </c>
      <c r="H7" s="13" t="s">
        <v>3</v>
      </c>
      <c r="I7" s="354"/>
      <c r="J7" s="340"/>
      <c r="P7" s="78"/>
    </row>
    <row r="8" spans="1:16" ht="38.25" x14ac:dyDescent="0.25">
      <c r="A8" s="348"/>
      <c r="B8" s="350"/>
      <c r="C8" s="3" t="s">
        <v>6</v>
      </c>
      <c r="D8" s="45" t="s">
        <v>7</v>
      </c>
      <c r="E8" s="45" t="s">
        <v>139</v>
      </c>
      <c r="F8" s="2" t="s">
        <v>8</v>
      </c>
      <c r="G8" s="2" t="s">
        <v>140</v>
      </c>
      <c r="H8" s="4" t="s">
        <v>9</v>
      </c>
      <c r="I8" s="354"/>
      <c r="J8" s="340"/>
    </row>
    <row r="9" spans="1:16" ht="13.9" customHeight="1" x14ac:dyDescent="0.25">
      <c r="A9" s="174" t="s">
        <v>152</v>
      </c>
      <c r="B9" s="173"/>
      <c r="C9" s="163"/>
      <c r="D9" s="163"/>
      <c r="E9" s="162"/>
      <c r="F9" s="163"/>
      <c r="G9" s="163"/>
      <c r="H9" s="164"/>
      <c r="I9" s="84">
        <f>SUM(B9/4)*((C9+D9+E9+F9+G9+H9)/24)</f>
        <v>0</v>
      </c>
      <c r="J9" s="114"/>
      <c r="L9" s="71" t="str">
        <f>IF(I9=0," ",(RANK(I9,$I$9:$I$94,0)+COUNTIF($I$9:I9,I9)-1))</f>
        <v xml:space="preserve"> </v>
      </c>
    </row>
    <row r="10" spans="1:16" x14ac:dyDescent="0.25">
      <c r="A10" s="212" t="s">
        <v>224</v>
      </c>
      <c r="B10" s="173"/>
      <c r="C10" s="163"/>
      <c r="D10" s="163"/>
      <c r="E10" s="162"/>
      <c r="F10" s="163"/>
      <c r="G10" s="163"/>
      <c r="H10" s="164"/>
      <c r="I10" s="84">
        <f t="shared" ref="I10:I24" si="0">SUM(B10/4)*((C10+D10+E10+F10+G10+H10)/24)</f>
        <v>0</v>
      </c>
      <c r="J10" s="114"/>
      <c r="L10" s="71" t="str">
        <f>IF(I10=0," ",(RANK(I10,$I$9:$I$94,0)+COUNTIF($I$9:I10,I10)-1))</f>
        <v xml:space="preserve"> </v>
      </c>
    </row>
    <row r="11" spans="1:16" x14ac:dyDescent="0.25">
      <c r="A11" s="175" t="s">
        <v>20</v>
      </c>
      <c r="B11" s="173"/>
      <c r="C11" s="163"/>
      <c r="D11" s="163"/>
      <c r="E11" s="162"/>
      <c r="F11" s="163"/>
      <c r="G11" s="163"/>
      <c r="H11" s="164"/>
      <c r="I11" s="84">
        <f t="shared" si="0"/>
        <v>0</v>
      </c>
      <c r="J11" s="114"/>
      <c r="L11" s="71" t="str">
        <f>IF(I11=0," ",(RANK(I11,$I$9:$I$94,0)+COUNTIF($I$9:I11,I11)-1))</f>
        <v xml:space="preserve"> </v>
      </c>
    </row>
    <row r="12" spans="1:16" x14ac:dyDescent="0.25">
      <c r="A12" s="176" t="s">
        <v>21</v>
      </c>
      <c r="B12" s="173"/>
      <c r="C12" s="163"/>
      <c r="D12" s="163"/>
      <c r="E12" s="162"/>
      <c r="F12" s="163"/>
      <c r="G12" s="163"/>
      <c r="H12" s="164"/>
      <c r="I12" s="84">
        <f t="shared" si="0"/>
        <v>0</v>
      </c>
      <c r="J12" s="114"/>
      <c r="L12" s="71" t="str">
        <f>IF(I12=0," ",(RANK(I12,$I$9:$I$94,0)+COUNTIF($I$9:I12,I12)-1))</f>
        <v xml:space="preserve"> </v>
      </c>
    </row>
    <row r="13" spans="1:16" x14ac:dyDescent="0.25">
      <c r="A13" s="176" t="s">
        <v>136</v>
      </c>
      <c r="B13" s="173"/>
      <c r="C13" s="163"/>
      <c r="D13" s="163"/>
      <c r="E13" s="162"/>
      <c r="F13" s="163"/>
      <c r="G13" s="163"/>
      <c r="H13" s="164"/>
      <c r="I13" s="84">
        <f t="shared" si="0"/>
        <v>0</v>
      </c>
      <c r="J13" s="114"/>
      <c r="L13" s="71" t="str">
        <f>IF(I13=0," ",(RANK(I13,$I$9:$I$94,0)+COUNTIF($I$9:I13,I13)-1))</f>
        <v xml:space="preserve"> </v>
      </c>
    </row>
    <row r="14" spans="1:16" x14ac:dyDescent="0.25">
      <c r="A14" s="210" t="s">
        <v>221</v>
      </c>
      <c r="B14" s="173"/>
      <c r="C14" s="163"/>
      <c r="D14" s="163"/>
      <c r="E14" s="162"/>
      <c r="F14" s="163"/>
      <c r="G14" s="163"/>
      <c r="H14" s="164"/>
      <c r="I14" s="84">
        <f t="shared" si="0"/>
        <v>0</v>
      </c>
      <c r="J14" s="114"/>
      <c r="L14" s="71" t="str">
        <f>IF(I14=0," ",(RANK(I14,$I$9:$I$94,0)+COUNTIF($I$9:I14,I14)-1))</f>
        <v xml:space="preserve"> </v>
      </c>
      <c r="P14" s="73"/>
    </row>
    <row r="15" spans="1:16" x14ac:dyDescent="0.25">
      <c r="A15" s="177" t="s">
        <v>151</v>
      </c>
      <c r="B15" s="173"/>
      <c r="C15" s="163"/>
      <c r="D15" s="163"/>
      <c r="E15" s="162"/>
      <c r="F15" s="163"/>
      <c r="G15" s="163"/>
      <c r="H15" s="164"/>
      <c r="I15" s="84">
        <f t="shared" si="0"/>
        <v>0</v>
      </c>
      <c r="J15" s="114"/>
      <c r="L15" s="71" t="str">
        <f>IF(I15=0," ",(RANK(I15,$I$9:$I$94,0)+COUNTIF($I$9:I15,I15)-1))</f>
        <v xml:space="preserve"> </v>
      </c>
    </row>
    <row r="16" spans="1:16" x14ac:dyDescent="0.25">
      <c r="A16" s="213" t="s">
        <v>227</v>
      </c>
      <c r="B16" s="173"/>
      <c r="C16" s="163"/>
      <c r="D16" s="163"/>
      <c r="E16" s="162"/>
      <c r="F16" s="163"/>
      <c r="G16" s="163"/>
      <c r="H16" s="164"/>
      <c r="I16" s="84">
        <f>SUM(B16/4)*((C16+D16+E16+F16+G16+H16)/24)</f>
        <v>0</v>
      </c>
      <c r="J16" s="114"/>
      <c r="L16" s="71" t="str">
        <f>IF(I16=0," ",(RANK(I16,$I$9:$I$94,0)+COUNTIF($I$9:I16,I16)-1))</f>
        <v xml:space="preserve"> </v>
      </c>
    </row>
    <row r="17" spans="1:13" x14ac:dyDescent="0.25">
      <c r="A17" s="175" t="s">
        <v>145</v>
      </c>
      <c r="B17" s="173"/>
      <c r="C17" s="163"/>
      <c r="D17" s="163"/>
      <c r="E17" s="162"/>
      <c r="F17" s="163"/>
      <c r="G17" s="163"/>
      <c r="H17" s="164"/>
      <c r="I17" s="84">
        <f t="shared" si="0"/>
        <v>0</v>
      </c>
      <c r="J17" s="114"/>
      <c r="L17" s="71" t="str">
        <f>IF(I17=0," ",(RANK(I17,$I$9:$I$94,0)+COUNTIF($I$9:I17,I17)-1))</f>
        <v xml:space="preserve"> </v>
      </c>
    </row>
    <row r="18" spans="1:13" x14ac:dyDescent="0.25">
      <c r="A18" s="175" t="s">
        <v>220</v>
      </c>
      <c r="B18" s="173"/>
      <c r="C18" s="163"/>
      <c r="D18" s="163"/>
      <c r="E18" s="162"/>
      <c r="F18" s="163"/>
      <c r="G18" s="163"/>
      <c r="H18" s="164"/>
      <c r="I18" s="84">
        <f t="shared" si="0"/>
        <v>0</v>
      </c>
      <c r="J18" s="114"/>
      <c r="L18" s="71" t="str">
        <f>IF(I18=0," ",(RANK(I18,$I$9:$I$94,0)+COUNTIF($I$9:I18,I18)-1))</f>
        <v xml:space="preserve"> </v>
      </c>
    </row>
    <row r="19" spans="1:13" ht="15" customHeight="1" x14ac:dyDescent="0.25">
      <c r="A19" s="178" t="s">
        <v>144</v>
      </c>
      <c r="B19" s="173"/>
      <c r="C19" s="163"/>
      <c r="D19" s="163"/>
      <c r="E19" s="162"/>
      <c r="F19" s="163"/>
      <c r="G19" s="163"/>
      <c r="H19" s="164"/>
      <c r="I19" s="84">
        <f t="shared" si="0"/>
        <v>0</v>
      </c>
      <c r="J19" s="114"/>
      <c r="L19" s="71" t="str">
        <f>IF(I19=0," ",(RANK(I19,$I$9:$I$94,0)+COUNTIF($I$9:I19,I19)-1))</f>
        <v xml:space="preserve"> </v>
      </c>
    </row>
    <row r="20" spans="1:13" ht="15.75" customHeight="1" x14ac:dyDescent="0.25">
      <c r="A20" s="178" t="s">
        <v>232</v>
      </c>
      <c r="B20" s="173"/>
      <c r="C20" s="163"/>
      <c r="D20" s="163"/>
      <c r="E20" s="162"/>
      <c r="F20" s="163"/>
      <c r="G20" s="163"/>
      <c r="H20" s="164"/>
      <c r="I20" s="84">
        <f t="shared" si="0"/>
        <v>0</v>
      </c>
      <c r="J20" s="114"/>
      <c r="L20" s="71" t="str">
        <f>IF(I20=0," ",(RANK(I20,$I$9:$I$94,0)+COUNTIF($I$9:I20,I20)-1))</f>
        <v xml:space="preserve"> </v>
      </c>
    </row>
    <row r="21" spans="1:13" ht="15.75" customHeight="1" x14ac:dyDescent="0.25">
      <c r="A21" s="175" t="s">
        <v>138</v>
      </c>
      <c r="B21" s="173"/>
      <c r="C21" s="163"/>
      <c r="D21" s="163"/>
      <c r="E21" s="162"/>
      <c r="F21" s="163"/>
      <c r="G21" s="163"/>
      <c r="H21" s="164"/>
      <c r="I21" s="84">
        <f t="shared" si="0"/>
        <v>0</v>
      </c>
      <c r="J21" s="114"/>
      <c r="L21" s="71" t="str">
        <f>IF(I21=0," ",(RANK(I21,$I$9:$I$94,0)+COUNTIF($I$9:I21,I21)-1))</f>
        <v xml:space="preserve"> </v>
      </c>
    </row>
    <row r="22" spans="1:13" ht="15.75" customHeight="1" x14ac:dyDescent="0.25">
      <c r="A22" s="112"/>
      <c r="B22" s="108"/>
      <c r="C22" s="109"/>
      <c r="D22" s="109"/>
      <c r="E22" s="110"/>
      <c r="F22" s="109"/>
      <c r="G22" s="109"/>
      <c r="H22" s="111"/>
      <c r="I22" s="84">
        <f t="shared" si="0"/>
        <v>0</v>
      </c>
      <c r="J22" s="114"/>
      <c r="L22" s="71" t="str">
        <f>IF(I22=0," ",(RANK(I22,$I$9:$I$94,0)+COUNTIF($I$9:I22,I22)-1))</f>
        <v xml:space="preserve"> </v>
      </c>
    </row>
    <row r="23" spans="1:13" ht="15.75" customHeight="1" x14ac:dyDescent="0.25">
      <c r="A23" s="112"/>
      <c r="B23" s="108"/>
      <c r="C23" s="109"/>
      <c r="D23" s="109"/>
      <c r="E23" s="110"/>
      <c r="F23" s="109"/>
      <c r="G23" s="109"/>
      <c r="H23" s="111"/>
      <c r="I23" s="84">
        <f t="shared" si="0"/>
        <v>0</v>
      </c>
      <c r="J23" s="114"/>
      <c r="L23" s="71" t="str">
        <f>IF(I23=0," ",(RANK(I23,$I$9:$I$94,0)+COUNTIF($I$9:I23,I23)-1))</f>
        <v xml:space="preserve"> </v>
      </c>
      <c r="M23" s="1">
        <v>0</v>
      </c>
    </row>
    <row r="24" spans="1:13" x14ac:dyDescent="0.25">
      <c r="A24" s="113"/>
      <c r="B24" s="108"/>
      <c r="C24" s="109"/>
      <c r="D24" s="109"/>
      <c r="E24" s="110"/>
      <c r="F24" s="109"/>
      <c r="G24" s="109"/>
      <c r="H24" s="111"/>
      <c r="I24" s="84">
        <f t="shared" si="0"/>
        <v>0</v>
      </c>
      <c r="J24" s="114"/>
      <c r="L24" s="71" t="str">
        <f>IF(I24=0," ",(RANK(I24,$I$9:$I$94,0)+COUNTIF($I$9:I24,I24)-1))</f>
        <v xml:space="preserve"> </v>
      </c>
      <c r="M24" s="1">
        <v>1</v>
      </c>
    </row>
    <row r="25" spans="1:13" ht="15.75" thickBot="1" x14ac:dyDescent="0.3">
      <c r="A25" s="47" t="s">
        <v>25</v>
      </c>
      <c r="B25" s="76" t="e">
        <f t="shared" ref="B25:I25" si="1">AVERAGEIF(B9:B24,"&lt;&gt;0")</f>
        <v>#DIV/0!</v>
      </c>
      <c r="C25" s="76" t="e">
        <f t="shared" si="1"/>
        <v>#DIV/0!</v>
      </c>
      <c r="D25" s="76" t="e">
        <f t="shared" si="1"/>
        <v>#DIV/0!</v>
      </c>
      <c r="E25" s="76" t="e">
        <f t="shared" si="1"/>
        <v>#DIV/0!</v>
      </c>
      <c r="F25" s="76" t="e">
        <f t="shared" si="1"/>
        <v>#DIV/0!</v>
      </c>
      <c r="G25" s="76" t="e">
        <f t="shared" si="1"/>
        <v>#DIV/0!</v>
      </c>
      <c r="H25" s="76" t="e">
        <f t="shared" si="1"/>
        <v>#DIV/0!</v>
      </c>
      <c r="I25" s="77" t="e">
        <f t="shared" si="1"/>
        <v>#DIV/0!</v>
      </c>
      <c r="M25" s="1">
        <v>2</v>
      </c>
    </row>
    <row r="26" spans="1:13" x14ac:dyDescent="0.25">
      <c r="A26" s="10"/>
      <c r="B26" s="6"/>
      <c r="C26" s="6"/>
      <c r="D26" s="6"/>
      <c r="E26" s="6"/>
      <c r="F26" s="6"/>
      <c r="G26" s="6"/>
      <c r="H26" s="6"/>
      <c r="I26" s="5"/>
      <c r="M26" s="1">
        <v>3</v>
      </c>
    </row>
    <row r="27" spans="1:13" x14ac:dyDescent="0.25">
      <c r="A27" s="10"/>
      <c r="B27" s="8"/>
      <c r="C27" s="8"/>
      <c r="D27" s="8"/>
      <c r="E27" s="8"/>
      <c r="F27" s="6"/>
      <c r="G27" s="6"/>
      <c r="H27" s="6"/>
      <c r="I27" s="5"/>
      <c r="M27" s="1">
        <v>4</v>
      </c>
    </row>
    <row r="28" spans="1:13" x14ac:dyDescent="0.25">
      <c r="A28" s="10"/>
      <c r="B28" s="7"/>
      <c r="C28" s="7"/>
      <c r="D28" s="7"/>
      <c r="E28" s="7"/>
      <c r="F28" s="6"/>
      <c r="G28" s="6"/>
      <c r="H28" s="6"/>
      <c r="I28" s="5"/>
    </row>
    <row r="29" spans="1:13" x14ac:dyDescent="0.25">
      <c r="A29" s="5"/>
      <c r="B29" s="6"/>
      <c r="C29" s="6"/>
      <c r="D29" s="6"/>
      <c r="E29" s="6"/>
      <c r="F29" s="6"/>
      <c r="G29" s="6"/>
      <c r="H29" s="6"/>
      <c r="I29" s="5"/>
    </row>
    <row r="30" spans="1:13" x14ac:dyDescent="0.25">
      <c r="A30" s="5"/>
      <c r="B30" s="6"/>
      <c r="C30" s="6"/>
      <c r="D30" s="6"/>
      <c r="E30" s="6"/>
      <c r="F30" s="6"/>
      <c r="G30" s="6"/>
      <c r="H30" s="6"/>
      <c r="I30" s="5"/>
    </row>
    <row r="31" spans="1:13" x14ac:dyDescent="0.25">
      <c r="A31" s="5"/>
      <c r="B31" s="5"/>
      <c r="C31" s="5"/>
      <c r="D31" s="5"/>
      <c r="E31" s="5"/>
      <c r="F31" s="5"/>
      <c r="G31" s="5"/>
      <c r="H31" s="5"/>
      <c r="I31" s="5"/>
    </row>
  </sheetData>
  <sheetProtection algorithmName="SHA-512" hashValue="1dbX0rbFmoPFSG036hzKcPY4XMfe6xf41ArPEiLl8GN3La5m2qc3xsZkn5DqG5RjQGNVcXi3gHz4azscPsp1oQ==" saltValue="ik8L47/F0/tj9ab8iWPSVg==" spinCount="100000" sheet="1" selectLockedCells="1"/>
  <mergeCells count="10">
    <mergeCell ref="A1:J1"/>
    <mergeCell ref="J5:J8"/>
    <mergeCell ref="A3:F4"/>
    <mergeCell ref="A5:A8"/>
    <mergeCell ref="B5:B8"/>
    <mergeCell ref="C5:H5"/>
    <mergeCell ref="I5:I8"/>
    <mergeCell ref="C6:E6"/>
    <mergeCell ref="F6:H6"/>
    <mergeCell ref="C2:F2"/>
  </mergeCells>
  <phoneticPr fontId="17" type="noConversion"/>
  <conditionalFormatting sqref="A25:A30">
    <cfRule type="duplicateValues" dxfId="11" priority="9"/>
  </conditionalFormatting>
  <conditionalFormatting sqref="A25:A28">
    <cfRule type="duplicateValues" dxfId="10" priority="8"/>
  </conditionalFormatting>
  <conditionalFormatting sqref="A17:A19 A11">
    <cfRule type="duplicateValues" dxfId="9" priority="57"/>
  </conditionalFormatting>
  <conditionalFormatting sqref="A11">
    <cfRule type="duplicateValues" dxfId="8" priority="60"/>
  </conditionalFormatting>
  <conditionalFormatting sqref="A20">
    <cfRule type="duplicateValues" dxfId="7" priority="4"/>
  </conditionalFormatting>
  <conditionalFormatting sqref="A21">
    <cfRule type="duplicateValues" dxfId="6" priority="3"/>
  </conditionalFormatting>
  <conditionalFormatting sqref="A22:A24">
    <cfRule type="duplicateValues" dxfId="5" priority="1"/>
  </conditionalFormatting>
  <conditionalFormatting sqref="A22:A24">
    <cfRule type="duplicateValues" dxfId="4" priority="2"/>
  </conditionalFormatting>
  <dataValidations count="1">
    <dataValidation type="list" allowBlank="1" showInputMessage="1" showErrorMessage="1" sqref="B9:H24" xr:uid="{00000000-0002-0000-0600-000000000000}">
      <formula1>Score</formula1>
    </dataValidation>
  </dataValidations>
  <pageMargins left="0.25" right="0.25" top="0.75" bottom="0.75" header="0.3" footer="0.3"/>
  <pageSetup scale="85" orientation="landscape" r:id="rId1"/>
  <headerFooter>
    <oddFooter>&amp;L&amp;8The following instructions and tool are modified from the Kaiser Permanente HVA Tool.&amp;R&amp;G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N10"/>
  <sheetViews>
    <sheetView workbookViewId="0">
      <selection activeCell="H10" sqref="H10"/>
    </sheetView>
  </sheetViews>
  <sheetFormatPr defaultColWidth="8.875" defaultRowHeight="15" x14ac:dyDescent="0.25"/>
  <cols>
    <col min="1" max="1" width="19.125" style="50" bestFit="1" customWidth="1"/>
    <col min="2" max="2" width="10.875" style="50" bestFit="1" customWidth="1"/>
    <col min="3" max="3" width="11.5" style="50" bestFit="1" customWidth="1"/>
    <col min="4" max="5" width="12" style="50" customWidth="1"/>
    <col min="6" max="6" width="2.5" style="50" customWidth="1"/>
    <col min="7" max="7" width="16" style="50" customWidth="1"/>
    <col min="8" max="8" width="24.75" style="50" customWidth="1"/>
    <col min="9" max="9" width="11.125" style="50" customWidth="1"/>
    <col min="10" max="16384" width="8.875" style="50"/>
  </cols>
  <sheetData>
    <row r="1" spans="1:14" ht="18.75" x14ac:dyDescent="0.3">
      <c r="A1" s="339" t="str">
        <f>Instructions!A1</f>
        <v>Facility Name</v>
      </c>
      <c r="B1" s="376"/>
      <c r="C1" s="376"/>
      <c r="D1" s="376"/>
      <c r="E1" s="376"/>
      <c r="F1" s="376"/>
      <c r="G1" s="376"/>
      <c r="H1" s="376"/>
      <c r="I1" s="83"/>
      <c r="J1" s="83"/>
    </row>
    <row r="2" spans="1:14" ht="15.75" customHeight="1" x14ac:dyDescent="0.25">
      <c r="A2" s="362" t="s">
        <v>160</v>
      </c>
      <c r="B2" s="363"/>
      <c r="C2" s="363"/>
      <c r="D2" s="363"/>
      <c r="E2" s="363"/>
      <c r="F2" s="363"/>
      <c r="G2" s="363"/>
      <c r="H2" s="363"/>
      <c r="I2" s="48"/>
      <c r="J2" s="49"/>
      <c r="K2" s="49"/>
      <c r="L2" s="49"/>
      <c r="M2" s="49"/>
      <c r="N2" s="49"/>
    </row>
    <row r="3" spans="1:14" s="53" customFormat="1" ht="15" customHeight="1" x14ac:dyDescent="0.25">
      <c r="A3" s="364" t="s">
        <v>207</v>
      </c>
      <c r="B3" s="365"/>
      <c r="C3" s="365"/>
      <c r="D3" s="365"/>
      <c r="E3" s="365"/>
      <c r="F3" s="365"/>
      <c r="G3" s="365"/>
      <c r="H3" s="366"/>
      <c r="I3" s="51"/>
      <c r="J3" s="52"/>
      <c r="K3" s="52"/>
      <c r="L3" s="52"/>
      <c r="M3" s="52"/>
      <c r="N3" s="52"/>
    </row>
    <row r="4" spans="1:14" s="53" customFormat="1" ht="15" customHeight="1" x14ac:dyDescent="0.25">
      <c r="A4" s="367"/>
      <c r="B4" s="368"/>
      <c r="C4" s="368"/>
      <c r="D4" s="368"/>
      <c r="E4" s="368"/>
      <c r="F4" s="368"/>
      <c r="G4" s="368"/>
      <c r="H4" s="369"/>
      <c r="I4" s="51"/>
      <c r="J4" s="52"/>
      <c r="K4" s="52"/>
      <c r="L4" s="52"/>
      <c r="M4" s="52"/>
      <c r="N4" s="52"/>
    </row>
    <row r="5" spans="1:14" s="53" customFormat="1" ht="19.5" customHeight="1" x14ac:dyDescent="0.25">
      <c r="A5" s="370"/>
      <c r="B5" s="371"/>
      <c r="C5" s="371"/>
      <c r="D5" s="371"/>
      <c r="E5" s="371"/>
      <c r="F5" s="371"/>
      <c r="G5" s="371"/>
      <c r="H5" s="372"/>
      <c r="I5" s="51"/>
      <c r="J5" s="52"/>
      <c r="K5" s="52"/>
      <c r="L5" s="52"/>
      <c r="M5" s="52"/>
      <c r="N5" s="52"/>
    </row>
    <row r="6" spans="1:14" s="53" customFormat="1" ht="15.75" x14ac:dyDescent="0.25">
      <c r="A6" s="373" t="s">
        <v>161</v>
      </c>
      <c r="B6" s="374"/>
      <c r="C6" s="54" t="e">
        <f>E10</f>
        <v>#DIV/0!</v>
      </c>
      <c r="D6" s="55"/>
      <c r="E6" s="56"/>
      <c r="G6" s="375" t="s">
        <v>155</v>
      </c>
      <c r="H6" s="375"/>
      <c r="I6" s="51"/>
      <c r="J6" s="52"/>
      <c r="K6" s="52"/>
      <c r="L6" s="52"/>
      <c r="M6" s="52"/>
      <c r="N6" s="52"/>
    </row>
    <row r="7" spans="1:14" ht="15.75" x14ac:dyDescent="0.25">
      <c r="A7" s="57"/>
      <c r="B7" s="58" t="s">
        <v>156</v>
      </c>
      <c r="C7" s="58" t="s">
        <v>157</v>
      </c>
      <c r="D7" s="58" t="s">
        <v>158</v>
      </c>
      <c r="E7" s="59" t="s">
        <v>162</v>
      </c>
      <c r="G7" s="60"/>
      <c r="H7" s="24" t="s">
        <v>194</v>
      </c>
    </row>
    <row r="8" spans="1:14" ht="18" customHeight="1" x14ac:dyDescent="0.25">
      <c r="A8" s="61" t="s">
        <v>22</v>
      </c>
      <c r="B8" s="62" t="e">
        <f>+Natural!H4</f>
        <v>#DIV/0!</v>
      </c>
      <c r="C8" s="62" t="e">
        <f>+Technological!H4</f>
        <v>#DIV/0!</v>
      </c>
      <c r="D8" s="62" t="e">
        <f>+Human!H4</f>
        <v>#DIV/0!</v>
      </c>
      <c r="E8" s="63" t="e">
        <f>SUM(B8:D8)/3</f>
        <v>#DIV/0!</v>
      </c>
      <c r="G8" s="64"/>
      <c r="H8" s="24" t="s">
        <v>196</v>
      </c>
    </row>
    <row r="9" spans="1:14" ht="15.75" x14ac:dyDescent="0.25">
      <c r="A9" s="61" t="s">
        <v>23</v>
      </c>
      <c r="B9" s="62" t="e">
        <f>+Natural!I4</f>
        <v>#DIV/0!</v>
      </c>
      <c r="C9" s="62" t="e">
        <f>+Technological!I4</f>
        <v>#DIV/0!</v>
      </c>
      <c r="D9" s="62" t="e">
        <f>+Human!I4</f>
        <v>#DIV/0!</v>
      </c>
      <c r="E9" s="63" t="e">
        <f>SUM(B9:D9)/3</f>
        <v>#DIV/0!</v>
      </c>
      <c r="G9" s="65"/>
      <c r="H9" s="24" t="s">
        <v>197</v>
      </c>
    </row>
    <row r="10" spans="1:14" ht="15.75" x14ac:dyDescent="0.25">
      <c r="A10" s="66" t="s">
        <v>159</v>
      </c>
      <c r="B10" s="67" t="e">
        <f>B8*B9</f>
        <v>#DIV/0!</v>
      </c>
      <c r="C10" s="67" t="e">
        <f t="shared" ref="C10:D10" si="0">C8*C9</f>
        <v>#DIV/0!</v>
      </c>
      <c r="D10" s="67" t="e">
        <f t="shared" si="0"/>
        <v>#DIV/0!</v>
      </c>
      <c r="E10" s="68" t="e">
        <f>E8*E9</f>
        <v>#DIV/0!</v>
      </c>
      <c r="G10" s="69"/>
      <c r="H10" s="24" t="s">
        <v>198</v>
      </c>
    </row>
  </sheetData>
  <sheetProtection algorithmName="SHA-512" hashValue="IdYwuBGuzfzgRvxaDCydlsmXeHijzJSvD3SLWyAbSB6Rx4O9b2Mdc3MAn4T8kx+AFO0YdmuAnXuvD7IMarAW/w==" saltValue="SSEVK2nA5k9FoT8j6K+TWw==" spinCount="100000" sheet="1" selectLockedCells="1" selectUnlockedCells="1"/>
  <mergeCells count="5">
    <mergeCell ref="A2:H2"/>
    <mergeCell ref="A3:H5"/>
    <mergeCell ref="A6:B6"/>
    <mergeCell ref="G6:H6"/>
    <mergeCell ref="A1:H1"/>
  </mergeCells>
  <conditionalFormatting sqref="C6">
    <cfRule type="cellIs" dxfId="3" priority="1" operator="between">
      <formula>0.75</formula>
      <formula>1</formula>
    </cfRule>
    <cfRule type="cellIs" dxfId="2" priority="2" operator="between">
      <formula>0.51</formula>
      <formula>0.75</formula>
    </cfRule>
    <cfRule type="cellIs" dxfId="1" priority="3" operator="between">
      <formula>0.26</formula>
      <formula>0.5</formula>
    </cfRule>
    <cfRule type="cellIs" dxfId="0" priority="4" operator="between">
      <formula>0.01</formula>
      <formula>0.25</formula>
    </cfRule>
  </conditionalFormatting>
  <pageMargins left="0.7" right="0.7" top="0.75" bottom="0.75" header="0.3" footer="0.3"/>
  <pageSetup scale="72" orientation="landscape" r:id="rId1"/>
  <headerFooter>
    <oddFooter>&amp;L&amp;8The following instructions and tool are modified from the Kaiser Permanente HVA Tool.&amp;R&amp;G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FE1-AF30-4E39-B212-14826E750F75}">
  <sheetPr>
    <tabColor theme="4" tint="0.59999389629810485"/>
    <pageSetUpPr fitToPage="1"/>
  </sheetPr>
  <dimension ref="A1:K160"/>
  <sheetViews>
    <sheetView workbookViewId="0">
      <selection activeCell="H20" sqref="H20"/>
    </sheetView>
  </sheetViews>
  <sheetFormatPr defaultColWidth="9" defaultRowHeight="15.75" x14ac:dyDescent="0.25"/>
  <cols>
    <col min="1" max="1" width="34.5" style="216" customWidth="1"/>
    <col min="2" max="2" width="5.875" style="227" customWidth="1"/>
    <col min="3" max="3" width="7.625" style="216" customWidth="1"/>
    <col min="4" max="4" width="4.375" style="226" customWidth="1"/>
    <col min="5" max="5" width="34.5" style="216" customWidth="1"/>
    <col min="6" max="6" width="5.875" style="227" customWidth="1"/>
    <col min="7" max="7" width="7.5" style="216" customWidth="1"/>
    <col min="8" max="8" width="4.375" style="216" customWidth="1"/>
    <col min="9" max="9" width="34.5" style="216" customWidth="1"/>
    <col min="10" max="10" width="5.875" style="227" customWidth="1"/>
    <col min="11" max="11" width="7.625" style="216" customWidth="1"/>
    <col min="12" max="16384" width="9" style="216"/>
  </cols>
  <sheetData>
    <row r="1" spans="1:11" ht="18.75" x14ac:dyDescent="0.3">
      <c r="A1" s="378" t="str">
        <f>Instructions!A1</f>
        <v>Facility Name</v>
      </c>
      <c r="B1" s="378"/>
      <c r="C1" s="378"/>
      <c r="D1" s="378"/>
      <c r="E1" s="378"/>
      <c r="F1" s="378"/>
      <c r="G1" s="378"/>
      <c r="H1" s="378"/>
      <c r="I1" s="378"/>
      <c r="J1" s="378"/>
      <c r="K1" s="378"/>
    </row>
    <row r="2" spans="1:11" ht="18.75" x14ac:dyDescent="0.3">
      <c r="A2" s="152"/>
      <c r="B2" s="152"/>
      <c r="C2" s="152"/>
      <c r="D2" s="153"/>
      <c r="E2" s="152"/>
      <c r="F2" s="152"/>
      <c r="G2" s="152"/>
      <c r="H2" s="152"/>
      <c r="I2" s="152"/>
      <c r="J2" s="152"/>
      <c r="K2" s="152"/>
    </row>
    <row r="3" spans="1:11" s="217" customFormat="1" ht="18.75" x14ac:dyDescent="0.3">
      <c r="A3" s="214"/>
      <c r="B3" s="214"/>
      <c r="C3" s="214"/>
      <c r="D3" s="154"/>
      <c r="E3" s="214"/>
      <c r="F3" s="214"/>
      <c r="G3" s="214"/>
      <c r="H3" s="214"/>
      <c r="I3" s="214"/>
      <c r="J3" s="214"/>
      <c r="K3" s="214"/>
    </row>
    <row r="4" spans="1:11" s="219" customFormat="1" x14ac:dyDescent="0.25">
      <c r="A4" s="377" t="s">
        <v>188</v>
      </c>
      <c r="B4" s="377"/>
      <c r="C4" s="377"/>
      <c r="D4" s="218"/>
      <c r="E4" s="377" t="s">
        <v>189</v>
      </c>
      <c r="F4" s="377"/>
      <c r="G4" s="377"/>
      <c r="I4" s="377" t="s">
        <v>190</v>
      </c>
      <c r="J4" s="377"/>
      <c r="K4" s="377"/>
    </row>
    <row r="5" spans="1:11" s="243" customFormat="1" ht="15" x14ac:dyDescent="0.25">
      <c r="A5" s="240" t="s">
        <v>186</v>
      </c>
      <c r="B5" s="241" t="s">
        <v>187</v>
      </c>
      <c r="C5" s="240" t="s">
        <v>36</v>
      </c>
      <c r="D5" s="242"/>
      <c r="E5" s="240" t="s">
        <v>186</v>
      </c>
      <c r="F5" s="241" t="s">
        <v>187</v>
      </c>
      <c r="G5" s="240" t="s">
        <v>36</v>
      </c>
      <c r="I5" s="240" t="s">
        <v>186</v>
      </c>
      <c r="J5" s="241" t="s">
        <v>187</v>
      </c>
      <c r="K5" s="240" t="s">
        <v>36</v>
      </c>
    </row>
    <row r="6" spans="1:11" s="247" customFormat="1" ht="15" x14ac:dyDescent="0.25">
      <c r="A6" s="244" t="e">
        <f t="shared" ref="A6:A15" ca="1" si="0">OFFSET(A$40,MATCH(SMALL(C$40:C$75,ROW()-ROW(A$6)+1),C$40:C$75,0)-1,0)</f>
        <v>#NUM!</v>
      </c>
      <c r="B6" s="245">
        <v>1</v>
      </c>
      <c r="C6" s="246" t="e">
        <f t="shared" ref="C6:C15" ca="1" si="1">VLOOKUP(A6,$A$40:$C$75,2,FALSE)</f>
        <v>#NUM!</v>
      </c>
      <c r="D6" s="242"/>
      <c r="E6" s="244" t="e">
        <f t="shared" ref="E6:E15" ca="1" si="2">OFFSET(E$40,MATCH(SMALL(G$40:G$70,ROW()-ROW(E$6)+1),G$40:G$70,0)-1,0)</f>
        <v>#NUM!</v>
      </c>
      <c r="F6" s="245">
        <v>1</v>
      </c>
      <c r="G6" s="246" t="e">
        <f t="shared" ref="G6:G15" ca="1" si="3">VLOOKUP(E6,$E$40:$G$69,2,FALSE)</f>
        <v>#NUM!</v>
      </c>
      <c r="I6" s="244" t="e">
        <f t="shared" ref="I6:I15" ca="1" si="4">OFFSET(I$40,MATCH(SMALL(K$40:K$65,ROW()-ROW(I$6)+1),K$40:K$64,0)-1,0)</f>
        <v>#NUM!</v>
      </c>
      <c r="J6" s="245">
        <v>1</v>
      </c>
      <c r="K6" s="246" t="e">
        <f t="shared" ref="K6:K15" ca="1" si="5">VLOOKUP(I6,$I$40:$K$64,2,FALSE)</f>
        <v>#NUM!</v>
      </c>
    </row>
    <row r="7" spans="1:11" s="247" customFormat="1" ht="15" x14ac:dyDescent="0.25">
      <c r="A7" s="244" t="e">
        <f t="shared" ca="1" si="0"/>
        <v>#NUM!</v>
      </c>
      <c r="B7" s="245">
        <v>2</v>
      </c>
      <c r="C7" s="246" t="e">
        <f t="shared" ca="1" si="1"/>
        <v>#NUM!</v>
      </c>
      <c r="D7" s="242"/>
      <c r="E7" s="244" t="e">
        <f t="shared" ca="1" si="2"/>
        <v>#NUM!</v>
      </c>
      <c r="F7" s="245">
        <v>2</v>
      </c>
      <c r="G7" s="246" t="e">
        <f t="shared" ca="1" si="3"/>
        <v>#NUM!</v>
      </c>
      <c r="I7" s="244" t="e">
        <f t="shared" ca="1" si="4"/>
        <v>#NUM!</v>
      </c>
      <c r="J7" s="245">
        <v>2</v>
      </c>
      <c r="K7" s="246" t="e">
        <f t="shared" ca="1" si="5"/>
        <v>#NUM!</v>
      </c>
    </row>
    <row r="8" spans="1:11" s="247" customFormat="1" ht="15" x14ac:dyDescent="0.25">
      <c r="A8" s="244" t="e">
        <f t="shared" ca="1" si="0"/>
        <v>#NUM!</v>
      </c>
      <c r="B8" s="245">
        <v>3</v>
      </c>
      <c r="C8" s="246" t="e">
        <f t="shared" ca="1" si="1"/>
        <v>#NUM!</v>
      </c>
      <c r="D8" s="242"/>
      <c r="E8" s="244" t="e">
        <f t="shared" ca="1" si="2"/>
        <v>#NUM!</v>
      </c>
      <c r="F8" s="245">
        <v>3</v>
      </c>
      <c r="G8" s="246" t="e">
        <f t="shared" ca="1" si="3"/>
        <v>#NUM!</v>
      </c>
      <c r="I8" s="244" t="e">
        <f t="shared" ca="1" si="4"/>
        <v>#NUM!</v>
      </c>
      <c r="J8" s="245">
        <v>3</v>
      </c>
      <c r="K8" s="246" t="e">
        <f t="shared" ca="1" si="5"/>
        <v>#NUM!</v>
      </c>
    </row>
    <row r="9" spans="1:11" s="247" customFormat="1" ht="15" x14ac:dyDescent="0.25">
      <c r="A9" s="244" t="e">
        <f t="shared" ca="1" si="0"/>
        <v>#NUM!</v>
      </c>
      <c r="B9" s="245">
        <v>4</v>
      </c>
      <c r="C9" s="246" t="e">
        <f t="shared" ca="1" si="1"/>
        <v>#NUM!</v>
      </c>
      <c r="D9" s="242"/>
      <c r="E9" s="244" t="e">
        <f t="shared" ca="1" si="2"/>
        <v>#NUM!</v>
      </c>
      <c r="F9" s="245">
        <v>4</v>
      </c>
      <c r="G9" s="246" t="e">
        <f t="shared" ca="1" si="3"/>
        <v>#NUM!</v>
      </c>
      <c r="I9" s="244" t="e">
        <f t="shared" ca="1" si="4"/>
        <v>#NUM!</v>
      </c>
      <c r="J9" s="245">
        <v>4</v>
      </c>
      <c r="K9" s="246" t="e">
        <f t="shared" ca="1" si="5"/>
        <v>#NUM!</v>
      </c>
    </row>
    <row r="10" spans="1:11" s="247" customFormat="1" ht="15" x14ac:dyDescent="0.25">
      <c r="A10" s="244" t="e">
        <f t="shared" ca="1" si="0"/>
        <v>#NUM!</v>
      </c>
      <c r="B10" s="245">
        <v>5</v>
      </c>
      <c r="C10" s="246" t="e">
        <f t="shared" ca="1" si="1"/>
        <v>#NUM!</v>
      </c>
      <c r="D10" s="242"/>
      <c r="E10" s="244" t="e">
        <f t="shared" ca="1" si="2"/>
        <v>#NUM!</v>
      </c>
      <c r="F10" s="245">
        <v>5</v>
      </c>
      <c r="G10" s="246" t="e">
        <f t="shared" ca="1" si="3"/>
        <v>#NUM!</v>
      </c>
      <c r="I10" s="244" t="e">
        <f t="shared" ca="1" si="4"/>
        <v>#NUM!</v>
      </c>
      <c r="J10" s="245">
        <v>5</v>
      </c>
      <c r="K10" s="246" t="e">
        <f t="shared" ca="1" si="5"/>
        <v>#NUM!</v>
      </c>
    </row>
    <row r="11" spans="1:11" s="247" customFormat="1" ht="15" x14ac:dyDescent="0.25">
      <c r="A11" s="244" t="e">
        <f t="shared" ca="1" si="0"/>
        <v>#NUM!</v>
      </c>
      <c r="B11" s="245">
        <v>6</v>
      </c>
      <c r="C11" s="246" t="e">
        <f t="shared" ca="1" si="1"/>
        <v>#NUM!</v>
      </c>
      <c r="D11" s="242"/>
      <c r="E11" s="244" t="e">
        <f t="shared" ca="1" si="2"/>
        <v>#NUM!</v>
      </c>
      <c r="F11" s="245">
        <v>6</v>
      </c>
      <c r="G11" s="246" t="e">
        <f t="shared" ca="1" si="3"/>
        <v>#NUM!</v>
      </c>
      <c r="I11" s="244" t="e">
        <f t="shared" ca="1" si="4"/>
        <v>#NUM!</v>
      </c>
      <c r="J11" s="245">
        <v>6</v>
      </c>
      <c r="K11" s="246" t="e">
        <f t="shared" ca="1" si="5"/>
        <v>#NUM!</v>
      </c>
    </row>
    <row r="12" spans="1:11" s="247" customFormat="1" ht="15" x14ac:dyDescent="0.25">
      <c r="A12" s="244" t="e">
        <f t="shared" ca="1" si="0"/>
        <v>#NUM!</v>
      </c>
      <c r="B12" s="245">
        <v>7</v>
      </c>
      <c r="C12" s="246" t="e">
        <f t="shared" ca="1" si="1"/>
        <v>#NUM!</v>
      </c>
      <c r="D12" s="242"/>
      <c r="E12" s="244" t="e">
        <f t="shared" ca="1" si="2"/>
        <v>#NUM!</v>
      </c>
      <c r="F12" s="245">
        <v>7</v>
      </c>
      <c r="G12" s="246" t="e">
        <f t="shared" ca="1" si="3"/>
        <v>#NUM!</v>
      </c>
      <c r="I12" s="244" t="e">
        <f t="shared" ca="1" si="4"/>
        <v>#NUM!</v>
      </c>
      <c r="J12" s="245">
        <v>7</v>
      </c>
      <c r="K12" s="246" t="e">
        <f t="shared" ca="1" si="5"/>
        <v>#NUM!</v>
      </c>
    </row>
    <row r="13" spans="1:11" s="247" customFormat="1" ht="15" x14ac:dyDescent="0.25">
      <c r="A13" s="244" t="e">
        <f t="shared" ca="1" si="0"/>
        <v>#NUM!</v>
      </c>
      <c r="B13" s="245">
        <v>8</v>
      </c>
      <c r="C13" s="246" t="e">
        <f t="shared" ca="1" si="1"/>
        <v>#NUM!</v>
      </c>
      <c r="D13" s="242"/>
      <c r="E13" s="244" t="e">
        <f t="shared" ca="1" si="2"/>
        <v>#NUM!</v>
      </c>
      <c r="F13" s="245">
        <v>8</v>
      </c>
      <c r="G13" s="246" t="e">
        <f t="shared" ca="1" si="3"/>
        <v>#NUM!</v>
      </c>
      <c r="I13" s="244" t="e">
        <f t="shared" ca="1" si="4"/>
        <v>#NUM!</v>
      </c>
      <c r="J13" s="245">
        <v>8</v>
      </c>
      <c r="K13" s="246" t="e">
        <f t="shared" ca="1" si="5"/>
        <v>#NUM!</v>
      </c>
    </row>
    <row r="14" spans="1:11" s="247" customFormat="1" ht="15" x14ac:dyDescent="0.25">
      <c r="A14" s="244" t="e">
        <f t="shared" ca="1" si="0"/>
        <v>#NUM!</v>
      </c>
      <c r="B14" s="245">
        <v>9</v>
      </c>
      <c r="C14" s="246" t="e">
        <f t="shared" ca="1" si="1"/>
        <v>#NUM!</v>
      </c>
      <c r="D14" s="242"/>
      <c r="E14" s="244" t="e">
        <f t="shared" ca="1" si="2"/>
        <v>#NUM!</v>
      </c>
      <c r="F14" s="245">
        <v>9</v>
      </c>
      <c r="G14" s="246" t="e">
        <f t="shared" ca="1" si="3"/>
        <v>#NUM!</v>
      </c>
      <c r="I14" s="244" t="e">
        <f t="shared" ca="1" si="4"/>
        <v>#NUM!</v>
      </c>
      <c r="J14" s="245">
        <v>9</v>
      </c>
      <c r="K14" s="246" t="e">
        <f t="shared" ca="1" si="5"/>
        <v>#NUM!</v>
      </c>
    </row>
    <row r="15" spans="1:11" s="247" customFormat="1" ht="15" x14ac:dyDescent="0.25">
      <c r="A15" s="244" t="e">
        <f t="shared" ca="1" si="0"/>
        <v>#NUM!</v>
      </c>
      <c r="B15" s="245">
        <v>10</v>
      </c>
      <c r="C15" s="246" t="e">
        <f t="shared" ca="1" si="1"/>
        <v>#NUM!</v>
      </c>
      <c r="D15" s="242"/>
      <c r="E15" s="244" t="e">
        <f t="shared" ca="1" si="2"/>
        <v>#NUM!</v>
      </c>
      <c r="F15" s="245">
        <v>10</v>
      </c>
      <c r="G15" s="246" t="e">
        <f t="shared" ca="1" si="3"/>
        <v>#NUM!</v>
      </c>
      <c r="I15" s="244" t="e">
        <f t="shared" ca="1" si="4"/>
        <v>#NUM!</v>
      </c>
      <c r="J15" s="245">
        <v>10</v>
      </c>
      <c r="K15" s="246" t="e">
        <f t="shared" ca="1" si="5"/>
        <v>#NUM!</v>
      </c>
    </row>
    <row r="16" spans="1:11" s="247" customFormat="1" ht="15" x14ac:dyDescent="0.25">
      <c r="D16" s="242"/>
    </row>
    <row r="17" spans="4:7" s="247" customFormat="1" ht="15" x14ac:dyDescent="0.25">
      <c r="D17" s="242"/>
    </row>
    <row r="18" spans="4:7" s="247" customFormat="1" ht="15" x14ac:dyDescent="0.25">
      <c r="D18" s="242"/>
      <c r="E18" s="379" t="s">
        <v>205</v>
      </c>
      <c r="F18" s="379"/>
      <c r="G18" s="379"/>
    </row>
    <row r="19" spans="4:7" s="247" customFormat="1" ht="15" x14ac:dyDescent="0.25">
      <c r="D19" s="242"/>
      <c r="E19" s="240" t="s">
        <v>186</v>
      </c>
      <c r="F19" s="241" t="s">
        <v>187</v>
      </c>
      <c r="G19" s="240" t="s">
        <v>36</v>
      </c>
    </row>
    <row r="20" spans="4:7" s="247" customFormat="1" ht="15" x14ac:dyDescent="0.25">
      <c r="D20" s="242"/>
      <c r="E20" s="244" t="e">
        <f t="shared" ref="E20:E29" ca="1" si="6">OFFSET(E$72,MATCH(SMALL(G$72:G$146,ROW()-ROW(E$20)+1),G$72:G$146,0)-1,0)</f>
        <v>#NUM!</v>
      </c>
      <c r="F20" s="245">
        <v>1</v>
      </c>
      <c r="G20" s="246" t="e">
        <f t="shared" ref="G20:G29" ca="1" si="7">VLOOKUP(E20,$E$72:$G$146,2,FALSE)</f>
        <v>#NUM!</v>
      </c>
    </row>
    <row r="21" spans="4:7" s="247" customFormat="1" ht="15" x14ac:dyDescent="0.25">
      <c r="D21" s="242"/>
      <c r="E21" s="244" t="e">
        <f t="shared" ca="1" si="6"/>
        <v>#NUM!</v>
      </c>
      <c r="F21" s="245">
        <v>2</v>
      </c>
      <c r="G21" s="246" t="e">
        <f t="shared" ca="1" si="7"/>
        <v>#NUM!</v>
      </c>
    </row>
    <row r="22" spans="4:7" s="247" customFormat="1" ht="15" x14ac:dyDescent="0.25">
      <c r="D22" s="242"/>
      <c r="E22" s="244" t="e">
        <f t="shared" ca="1" si="6"/>
        <v>#NUM!</v>
      </c>
      <c r="F22" s="245">
        <v>3</v>
      </c>
      <c r="G22" s="246" t="e">
        <f t="shared" ca="1" si="7"/>
        <v>#NUM!</v>
      </c>
    </row>
    <row r="23" spans="4:7" s="247" customFormat="1" ht="15" x14ac:dyDescent="0.25">
      <c r="D23" s="242"/>
      <c r="E23" s="244" t="e">
        <f t="shared" ca="1" si="6"/>
        <v>#NUM!</v>
      </c>
      <c r="F23" s="245">
        <v>4</v>
      </c>
      <c r="G23" s="246" t="e">
        <f t="shared" ca="1" si="7"/>
        <v>#NUM!</v>
      </c>
    </row>
    <row r="24" spans="4:7" s="247" customFormat="1" ht="15" x14ac:dyDescent="0.25">
      <c r="D24" s="242"/>
      <c r="E24" s="244" t="e">
        <f t="shared" ca="1" si="6"/>
        <v>#NUM!</v>
      </c>
      <c r="F24" s="245">
        <v>5</v>
      </c>
      <c r="G24" s="246" t="e">
        <f t="shared" ca="1" si="7"/>
        <v>#NUM!</v>
      </c>
    </row>
    <row r="25" spans="4:7" s="247" customFormat="1" ht="15" x14ac:dyDescent="0.25">
      <c r="D25" s="242"/>
      <c r="E25" s="244" t="e">
        <f t="shared" ca="1" si="6"/>
        <v>#NUM!</v>
      </c>
      <c r="F25" s="245">
        <v>6</v>
      </c>
      <c r="G25" s="246" t="e">
        <f t="shared" ca="1" si="7"/>
        <v>#NUM!</v>
      </c>
    </row>
    <row r="26" spans="4:7" s="247" customFormat="1" ht="15" x14ac:dyDescent="0.25">
      <c r="D26" s="242"/>
      <c r="E26" s="244" t="e">
        <f t="shared" ca="1" si="6"/>
        <v>#NUM!</v>
      </c>
      <c r="F26" s="245">
        <v>7</v>
      </c>
      <c r="G26" s="246" t="e">
        <f t="shared" ca="1" si="7"/>
        <v>#NUM!</v>
      </c>
    </row>
    <row r="27" spans="4:7" s="247" customFormat="1" ht="15" x14ac:dyDescent="0.25">
      <c r="D27" s="242"/>
      <c r="E27" s="244" t="e">
        <f t="shared" ca="1" si="6"/>
        <v>#NUM!</v>
      </c>
      <c r="F27" s="245">
        <v>8</v>
      </c>
      <c r="G27" s="246" t="e">
        <f t="shared" ca="1" si="7"/>
        <v>#NUM!</v>
      </c>
    </row>
    <row r="28" spans="4:7" s="248" customFormat="1" ht="15" x14ac:dyDescent="0.25">
      <c r="D28" s="249"/>
      <c r="E28" s="244" t="e">
        <f t="shared" ca="1" si="6"/>
        <v>#NUM!</v>
      </c>
      <c r="F28" s="245">
        <v>9</v>
      </c>
      <c r="G28" s="246" t="e">
        <f t="shared" ca="1" si="7"/>
        <v>#NUM!</v>
      </c>
    </row>
    <row r="29" spans="4:7" s="248" customFormat="1" ht="15" x14ac:dyDescent="0.25">
      <c r="D29" s="249"/>
      <c r="E29" s="244" t="e">
        <f t="shared" ca="1" si="6"/>
        <v>#NUM!</v>
      </c>
      <c r="F29" s="245">
        <v>10</v>
      </c>
      <c r="G29" s="246" t="e">
        <f t="shared" ca="1" si="7"/>
        <v>#NUM!</v>
      </c>
    </row>
    <row r="30" spans="4:7" s="248" customFormat="1" ht="15" x14ac:dyDescent="0.25">
      <c r="D30" s="249"/>
    </row>
    <row r="31" spans="4:7" s="248" customFormat="1" ht="15" x14ac:dyDescent="0.25">
      <c r="D31" s="249"/>
    </row>
    <row r="32" spans="4:7" s="248" customFormat="1" ht="15" x14ac:dyDescent="0.25">
      <c r="D32" s="249"/>
    </row>
    <row r="33" spans="1:11" x14ac:dyDescent="0.25">
      <c r="B33" s="216"/>
      <c r="F33" s="216"/>
      <c r="J33" s="216"/>
    </row>
    <row r="34" spans="1:11" x14ac:dyDescent="0.25">
      <c r="B34" s="216"/>
      <c r="F34" s="216"/>
      <c r="J34" s="216"/>
    </row>
    <row r="35" spans="1:11" x14ac:dyDescent="0.25">
      <c r="B35" s="216"/>
      <c r="F35" s="216"/>
      <c r="J35" s="216"/>
    </row>
    <row r="38" spans="1:11" hidden="1" x14ac:dyDescent="0.25">
      <c r="A38" s="377" t="s">
        <v>188</v>
      </c>
      <c r="B38" s="377"/>
      <c r="C38" s="377"/>
      <c r="D38" s="218"/>
      <c r="E38" s="377" t="s">
        <v>189</v>
      </c>
      <c r="F38" s="377"/>
      <c r="G38" s="377"/>
      <c r="H38" s="219"/>
      <c r="I38" s="377" t="s">
        <v>190</v>
      </c>
      <c r="J38" s="377"/>
      <c r="K38" s="377"/>
    </row>
    <row r="39" spans="1:11" hidden="1" x14ac:dyDescent="0.25">
      <c r="A39" s="220" t="s">
        <v>186</v>
      </c>
      <c r="B39" s="220" t="s">
        <v>36</v>
      </c>
      <c r="C39" s="221" t="s">
        <v>187</v>
      </c>
      <c r="E39" s="220" t="s">
        <v>186</v>
      </c>
      <c r="F39" s="220" t="s">
        <v>36</v>
      </c>
      <c r="G39" s="221" t="s">
        <v>187</v>
      </c>
      <c r="H39" s="222"/>
      <c r="I39" s="220" t="s">
        <v>186</v>
      </c>
      <c r="J39" s="220" t="s">
        <v>36</v>
      </c>
      <c r="K39" s="221" t="s">
        <v>187</v>
      </c>
    </row>
    <row r="40" spans="1:11" s="74" customFormat="1" ht="11.25" hidden="1" x14ac:dyDescent="0.2">
      <c r="A40" s="223" t="str">
        <f>Natural!A9</f>
        <v>Avalanche</v>
      </c>
      <c r="B40" s="225">
        <f>Natural!I9</f>
        <v>0</v>
      </c>
      <c r="C40" s="228" t="str">
        <f>Natural!L9</f>
        <v xml:space="preserve"> </v>
      </c>
      <c r="D40" s="79"/>
      <c r="E40" s="223" t="str">
        <f>Technological!A9</f>
        <v xml:space="preserve">Carbon Monoxide Release (Internal) </v>
      </c>
      <c r="F40" s="229">
        <f>Technological!I9</f>
        <v>0</v>
      </c>
      <c r="G40" s="224" t="str">
        <f>Technological!L9</f>
        <v xml:space="preserve"> </v>
      </c>
      <c r="H40" s="230"/>
      <c r="I40" s="223" t="str">
        <f>Human!A9</f>
        <v>Active Shooter / Person with a Weapon</v>
      </c>
      <c r="J40" s="225">
        <f>Human!I9</f>
        <v>0</v>
      </c>
      <c r="K40" s="224" t="str">
        <f>Human!L9</f>
        <v xml:space="preserve"> </v>
      </c>
    </row>
    <row r="41" spans="1:11" s="74" customFormat="1" ht="11.25" hidden="1" x14ac:dyDescent="0.2">
      <c r="A41" s="223" t="str">
        <f>Natural!A10</f>
        <v>Blizzard</v>
      </c>
      <c r="B41" s="225">
        <f>Natural!I10</f>
        <v>0</v>
      </c>
      <c r="C41" s="228" t="str">
        <f>Natural!L10</f>
        <v xml:space="preserve"> </v>
      </c>
      <c r="D41" s="79"/>
      <c r="E41" s="223" t="str">
        <f>Technological!A10</f>
        <v>Commercial Power Failure</v>
      </c>
      <c r="F41" s="229">
        <f>Technological!I10</f>
        <v>0</v>
      </c>
      <c r="G41" s="224" t="str">
        <f>Technological!L10</f>
        <v xml:space="preserve"> </v>
      </c>
      <c r="H41" s="230"/>
      <c r="I41" s="223" t="str">
        <f>Human!A10</f>
        <v>Bomb Threat</v>
      </c>
      <c r="J41" s="225">
        <f>Human!I10</f>
        <v>0</v>
      </c>
      <c r="K41" s="224" t="str">
        <f>Human!L10</f>
        <v xml:space="preserve"> </v>
      </c>
    </row>
    <row r="42" spans="1:11" s="74" customFormat="1" ht="11.25" hidden="1" x14ac:dyDescent="0.2">
      <c r="A42" s="223" t="str">
        <f>Natural!A11</f>
        <v>Coastal Tsunami / Erosion</v>
      </c>
      <c r="B42" s="225">
        <f>Natural!I11</f>
        <v>0</v>
      </c>
      <c r="C42" s="228" t="str">
        <f>Natural!L11</f>
        <v xml:space="preserve"> </v>
      </c>
      <c r="D42" s="79"/>
      <c r="E42" s="223" t="str">
        <f>Technological!A11</f>
        <v>Communications Systems Failure</v>
      </c>
      <c r="F42" s="229">
        <f>Technological!I11</f>
        <v>0</v>
      </c>
      <c r="G42" s="224" t="str">
        <f>Technological!L11</f>
        <v xml:space="preserve"> </v>
      </c>
      <c r="H42" s="230"/>
      <c r="I42" s="223" t="str">
        <f>Human!A11</f>
        <v>Civil Disturbance</v>
      </c>
      <c r="J42" s="225">
        <f>Human!I11</f>
        <v>0</v>
      </c>
      <c r="K42" s="224" t="str">
        <f>Human!L11</f>
        <v xml:space="preserve"> </v>
      </c>
    </row>
    <row r="43" spans="1:11" s="74" customFormat="1" ht="11.25" hidden="1" x14ac:dyDescent="0.2">
      <c r="A43" s="223" t="str">
        <f>Natural!A12</f>
        <v>Dam Failure</v>
      </c>
      <c r="B43" s="225">
        <f>Natural!I12</f>
        <v>0</v>
      </c>
      <c r="C43" s="228" t="str">
        <f>Natural!L12</f>
        <v xml:space="preserve"> </v>
      </c>
      <c r="D43" s="79"/>
      <c r="E43" s="223" t="str">
        <f>Technological!A12</f>
        <v>Contamination of Outside Air</v>
      </c>
      <c r="F43" s="229">
        <f>Technological!I12</f>
        <v>0</v>
      </c>
      <c r="G43" s="224" t="str">
        <f>Technological!L12</f>
        <v xml:space="preserve"> </v>
      </c>
      <c r="H43" s="230"/>
      <c r="I43" s="223" t="str">
        <f>Human!A12</f>
        <v>Hostage Situation</v>
      </c>
      <c r="J43" s="225">
        <f>Human!I12</f>
        <v>0</v>
      </c>
      <c r="K43" s="224" t="str">
        <f>Human!L12</f>
        <v xml:space="preserve"> </v>
      </c>
    </row>
    <row r="44" spans="1:11" s="74" customFormat="1" ht="11.25" hidden="1" x14ac:dyDescent="0.2">
      <c r="A44" s="223" t="str">
        <f>Natural!A13</f>
        <v>Drought</v>
      </c>
      <c r="B44" s="225">
        <f>Natural!I13</f>
        <v>0</v>
      </c>
      <c r="C44" s="228" t="str">
        <f>Natural!L13</f>
        <v xml:space="preserve"> </v>
      </c>
      <c r="D44" s="79"/>
      <c r="E44" s="223" t="str">
        <f>Technological!A13</f>
        <v>Cyber Attack</v>
      </c>
      <c r="F44" s="229">
        <f>Technological!I13</f>
        <v>0</v>
      </c>
      <c r="G44" s="224" t="str">
        <f>Technological!L13</f>
        <v xml:space="preserve"> </v>
      </c>
      <c r="H44" s="230"/>
      <c r="I44" s="223" t="str">
        <f>Human!A13</f>
        <v>Labor Dispute/Strike</v>
      </c>
      <c r="J44" s="225">
        <f>Human!I13</f>
        <v>0</v>
      </c>
      <c r="K44" s="224" t="str">
        <f>Human!L13</f>
        <v xml:space="preserve"> </v>
      </c>
    </row>
    <row r="45" spans="1:11" s="74" customFormat="1" ht="11.25" hidden="1" x14ac:dyDescent="0.2">
      <c r="A45" s="223" t="str">
        <f>Natural!A14</f>
        <v>Dust / Sand Storm</v>
      </c>
      <c r="B45" s="225">
        <f>Natural!I14</f>
        <v>0</v>
      </c>
      <c r="C45" s="228" t="str">
        <f>Natural!L14</f>
        <v xml:space="preserve"> </v>
      </c>
      <c r="D45" s="79"/>
      <c r="E45" s="223" t="str">
        <f>Technological!A14</f>
        <v>EHR/Information Systems Disruption</v>
      </c>
      <c r="F45" s="229">
        <f>Technological!I14</f>
        <v>0</v>
      </c>
      <c r="G45" s="224" t="str">
        <f>Technological!L14</f>
        <v xml:space="preserve"> </v>
      </c>
      <c r="H45" s="230"/>
      <c r="I45" s="223" t="str">
        <f>Human!A14</f>
        <v>Missing Patient / Resident</v>
      </c>
      <c r="J45" s="225">
        <f>Human!I14</f>
        <v>0</v>
      </c>
      <c r="K45" s="224" t="str">
        <f>Human!L14</f>
        <v xml:space="preserve"> </v>
      </c>
    </row>
    <row r="46" spans="1:11" s="74" customFormat="1" ht="11.25" hidden="1" x14ac:dyDescent="0.2">
      <c r="A46" s="223" t="str">
        <f>Natural!A15</f>
        <v>Earthquake</v>
      </c>
      <c r="B46" s="225">
        <f>Natural!I15</f>
        <v>0</v>
      </c>
      <c r="C46" s="228" t="str">
        <f>Natural!L15</f>
        <v xml:space="preserve"> </v>
      </c>
      <c r="D46" s="79"/>
      <c r="E46" s="223" t="str">
        <f>Technological!A15</f>
        <v>Fire Alarm System (Detection) Failure</v>
      </c>
      <c r="F46" s="229">
        <f>Technological!I15</f>
        <v>0</v>
      </c>
      <c r="G46" s="224" t="str">
        <f>Technological!L15</f>
        <v xml:space="preserve"> </v>
      </c>
      <c r="H46" s="230"/>
      <c r="I46" s="223" t="str">
        <f>Human!A15</f>
        <v>Sheltering in Place (Staff, Staff Families, Pets)</v>
      </c>
      <c r="J46" s="225">
        <f>Human!I15</f>
        <v>0</v>
      </c>
      <c r="K46" s="224" t="str">
        <f>Human!L15</f>
        <v xml:space="preserve"> </v>
      </c>
    </row>
    <row r="47" spans="1:11" s="74" customFormat="1" ht="11.25" hidden="1" x14ac:dyDescent="0.2">
      <c r="A47" s="223" t="str">
        <f>Natural!A16</f>
        <v>Flooding / Flash (External)</v>
      </c>
      <c r="B47" s="225">
        <f>Natural!I16</f>
        <v>0</v>
      </c>
      <c r="C47" s="228" t="str">
        <f>Natural!L16</f>
        <v xml:space="preserve"> </v>
      </c>
      <c r="D47" s="79"/>
      <c r="E47" s="223" t="str">
        <f>Technological!A16</f>
        <v>Fire Protection System Loss (Suppression)</v>
      </c>
      <c r="F47" s="229">
        <f>Technological!I16</f>
        <v>0</v>
      </c>
      <c r="G47" s="224" t="str">
        <f>Technological!L16</f>
        <v xml:space="preserve"> </v>
      </c>
      <c r="H47" s="230"/>
      <c r="I47" s="223" t="str">
        <f>Human!A16</f>
        <v>Staffing shortage</v>
      </c>
      <c r="J47" s="225">
        <f>Human!I16</f>
        <v>0</v>
      </c>
      <c r="K47" s="224" t="str">
        <f>Human!L16</f>
        <v xml:space="preserve"> </v>
      </c>
    </row>
    <row r="48" spans="1:11" s="74" customFormat="1" ht="11.25" hidden="1" x14ac:dyDescent="0.2">
      <c r="A48" s="223" t="str">
        <f>Natural!A17</f>
        <v>Flooding (Internal)</v>
      </c>
      <c r="B48" s="225">
        <f>Natural!I17</f>
        <v>0</v>
      </c>
      <c r="C48" s="228" t="str">
        <f>Natural!L17</f>
        <v xml:space="preserve"> </v>
      </c>
      <c r="D48" s="79"/>
      <c r="E48" s="223" t="str">
        <f>Technological!A17</f>
        <v>Fire, Internal</v>
      </c>
      <c r="F48" s="229">
        <f>Technological!I17</f>
        <v>0</v>
      </c>
      <c r="G48" s="224" t="str">
        <f>Technological!L17</f>
        <v xml:space="preserve"> </v>
      </c>
      <c r="H48" s="230"/>
      <c r="I48" s="223" t="str">
        <f>Human!A17</f>
        <v>Suspicious Package or Substance</v>
      </c>
      <c r="J48" s="225">
        <f>Human!I17</f>
        <v>0</v>
      </c>
      <c r="K48" s="224" t="str">
        <f>Human!L17</f>
        <v xml:space="preserve"> </v>
      </c>
    </row>
    <row r="49" spans="1:11" s="74" customFormat="1" ht="11.25" hidden="1" x14ac:dyDescent="0.2">
      <c r="A49" s="223" t="str">
        <f>Natural!A18</f>
        <v>Damaging Winds</v>
      </c>
      <c r="B49" s="225">
        <f>Natural!I18</f>
        <v>0</v>
      </c>
      <c r="C49" s="228" t="str">
        <f>Natural!L18</f>
        <v xml:space="preserve"> </v>
      </c>
      <c r="D49" s="79"/>
      <c r="E49" s="223" t="str">
        <f>Technological!A18</f>
        <v>Flood, Internal</v>
      </c>
      <c r="F49" s="229">
        <f>Technological!I18</f>
        <v>0</v>
      </c>
      <c r="G49" s="224" t="str">
        <f>Technological!L18</f>
        <v xml:space="preserve"> </v>
      </c>
      <c r="H49" s="230"/>
      <c r="I49" s="223" t="str">
        <f>Human!A18</f>
        <v>Surge or Influx of Patients (AL/NH Residents)</v>
      </c>
      <c r="J49" s="225">
        <f>Human!I18</f>
        <v>0</v>
      </c>
      <c r="K49" s="224" t="str">
        <f>Human!L18</f>
        <v xml:space="preserve"> </v>
      </c>
    </row>
    <row r="50" spans="1:11" s="74" customFormat="1" ht="11.25" hidden="1" x14ac:dyDescent="0.2">
      <c r="A50" s="223" t="str">
        <f>Natural!A19</f>
        <v>Hail Storm</v>
      </c>
      <c r="B50" s="225">
        <f>Natural!I19</f>
        <v>0</v>
      </c>
      <c r="C50" s="228" t="str">
        <f>Natural!L19</f>
        <v xml:space="preserve"> </v>
      </c>
      <c r="D50" s="79"/>
      <c r="E50" s="223" t="str">
        <f>Technological!A19</f>
        <v>Fuel Shortage</v>
      </c>
      <c r="F50" s="229">
        <f>Technological!I19</f>
        <v>0</v>
      </c>
      <c r="G50" s="224" t="str">
        <f>Technological!L19</f>
        <v xml:space="preserve"> </v>
      </c>
      <c r="I50" s="223" t="str">
        <f>Human!A19</f>
        <v>Community or Regional Terrorism (CBRN)</v>
      </c>
      <c r="J50" s="225">
        <f>Human!I19</f>
        <v>0</v>
      </c>
      <c r="K50" s="224" t="str">
        <f>Human!L19</f>
        <v xml:space="preserve"> </v>
      </c>
    </row>
    <row r="51" spans="1:11" s="74" customFormat="1" ht="11.25" hidden="1" x14ac:dyDescent="0.2">
      <c r="A51" s="223" t="str">
        <f>Natural!A20</f>
        <v>Hurricane</v>
      </c>
      <c r="B51" s="225">
        <f>Natural!I20</f>
        <v>0</v>
      </c>
      <c r="C51" s="228" t="str">
        <f>Natural!L20</f>
        <v xml:space="preserve"> </v>
      </c>
      <c r="D51" s="79"/>
      <c r="E51" s="223" t="str">
        <f>Technological!A20</f>
        <v>Generator Failure</v>
      </c>
      <c r="F51" s="229">
        <f>Technological!I20</f>
        <v>0</v>
      </c>
      <c r="G51" s="224" t="str">
        <f>Technological!L20</f>
        <v xml:space="preserve"> </v>
      </c>
      <c r="I51" s="223" t="str">
        <f>Human!A20</f>
        <v>Water / Foodborn Disease Outbreak</v>
      </c>
      <c r="J51" s="225">
        <f>Human!I20</f>
        <v>0</v>
      </c>
      <c r="K51" s="224" t="str">
        <f>Human!L20</f>
        <v xml:space="preserve"> </v>
      </c>
    </row>
    <row r="52" spans="1:11" s="74" customFormat="1" ht="11.25" hidden="1" x14ac:dyDescent="0.2">
      <c r="A52" s="223" t="str">
        <f>Natural!A21</f>
        <v>Ice Storm</v>
      </c>
      <c r="B52" s="225">
        <f>Natural!I21</f>
        <v>0</v>
      </c>
      <c r="C52" s="228" t="str">
        <f>Natural!L21</f>
        <v xml:space="preserve"> </v>
      </c>
      <c r="D52" s="79"/>
      <c r="E52" s="223" t="str">
        <f>Technological!A21</f>
        <v>Hazmat Exposure, External</v>
      </c>
      <c r="F52" s="229">
        <f>Technological!I21</f>
        <v>0</v>
      </c>
      <c r="G52" s="224" t="str">
        <f>Technological!L21</f>
        <v xml:space="preserve"> </v>
      </c>
      <c r="I52" s="223" t="str">
        <f>Human!A21</f>
        <v>Workplace Violence</v>
      </c>
      <c r="J52" s="225">
        <f>Human!I21</f>
        <v>0</v>
      </c>
      <c r="K52" s="224" t="str">
        <f>Human!L21</f>
        <v xml:space="preserve"> </v>
      </c>
    </row>
    <row r="53" spans="1:11" s="74" customFormat="1" ht="11.25" hidden="1" x14ac:dyDescent="0.2">
      <c r="A53" s="223" t="str">
        <f>Natural!A22</f>
        <v>Infection Disease (SARS, Flu, etc)</v>
      </c>
      <c r="B53" s="225">
        <f>Natural!I22</f>
        <v>0</v>
      </c>
      <c r="C53" s="228" t="str">
        <f>Natural!L22</f>
        <v xml:space="preserve"> </v>
      </c>
      <c r="D53" s="79"/>
      <c r="E53" s="223" t="str">
        <f>Technological!A22</f>
        <v>Hazmat Exposure, Internal</v>
      </c>
      <c r="F53" s="229">
        <f>Technological!I22</f>
        <v>0</v>
      </c>
      <c r="G53" s="224" t="str">
        <f>Technological!L22</f>
        <v xml:space="preserve"> </v>
      </c>
      <c r="I53" s="223">
        <f>Human!A22</f>
        <v>0</v>
      </c>
      <c r="J53" s="225">
        <f>Human!I22</f>
        <v>0</v>
      </c>
      <c r="K53" s="224" t="str">
        <f>Human!L22</f>
        <v xml:space="preserve"> </v>
      </c>
    </row>
    <row r="54" spans="1:11" s="74" customFormat="1" ht="11.25" hidden="1" x14ac:dyDescent="0.2">
      <c r="A54" s="223" t="str">
        <f>Natural!A23</f>
        <v>Landslide</v>
      </c>
      <c r="B54" s="225">
        <f>Natural!I23</f>
        <v>0</v>
      </c>
      <c r="C54" s="228" t="str">
        <f>Natural!L23</f>
        <v xml:space="preserve"> </v>
      </c>
      <c r="D54" s="79"/>
      <c r="E54" s="223" t="str">
        <f>Technological!A23</f>
        <v>HVAC Failure</v>
      </c>
      <c r="F54" s="229">
        <f>Technological!I23</f>
        <v>0</v>
      </c>
      <c r="G54" s="224" t="str">
        <f>Technological!L23</f>
        <v xml:space="preserve"> </v>
      </c>
      <c r="I54" s="223">
        <f>Human!A23</f>
        <v>0</v>
      </c>
      <c r="J54" s="225">
        <f>Human!I23</f>
        <v>0</v>
      </c>
      <c r="K54" s="224" t="str">
        <f>Human!L23</f>
        <v xml:space="preserve"> </v>
      </c>
    </row>
    <row r="55" spans="1:11" s="74" customFormat="1" ht="11.25" hidden="1" x14ac:dyDescent="0.2">
      <c r="A55" s="223" t="str">
        <f>Natural!A24</f>
        <v>Severe Thunderstorm</v>
      </c>
      <c r="B55" s="225">
        <f>Natural!I24</f>
        <v>0</v>
      </c>
      <c r="C55" s="228" t="str">
        <f>Natural!L24</f>
        <v xml:space="preserve"> </v>
      </c>
      <c r="D55" s="79"/>
      <c r="E55" s="223" t="str">
        <f>Technological!A24</f>
        <v>Loss of Nurse/Resident Call System</v>
      </c>
      <c r="F55" s="229">
        <f>Technological!I24</f>
        <v>0</v>
      </c>
      <c r="G55" s="224" t="str">
        <f>Technological!L24</f>
        <v xml:space="preserve"> </v>
      </c>
      <c r="I55" s="223">
        <f>Human!A24</f>
        <v>0</v>
      </c>
      <c r="J55" s="225">
        <f>Human!I24</f>
        <v>0</v>
      </c>
      <c r="K55" s="224" t="str">
        <f>Human!L24</f>
        <v xml:space="preserve"> </v>
      </c>
    </row>
    <row r="56" spans="1:11" s="74" customFormat="1" ht="11.25" hidden="1" x14ac:dyDescent="0.2">
      <c r="A56" s="223" t="str">
        <f>Natural!A25</f>
        <v>Snow / Ice Storm</v>
      </c>
      <c r="B56" s="225">
        <f>Natural!I25</f>
        <v>0</v>
      </c>
      <c r="C56" s="228" t="str">
        <f>Natural!L25</f>
        <v xml:space="preserve"> </v>
      </c>
      <c r="D56" s="79"/>
      <c r="E56" s="223" t="str">
        <f>Technological!A25</f>
        <v>Natural Gas Failure</v>
      </c>
      <c r="F56" s="229">
        <f>Technological!I25</f>
        <v>0</v>
      </c>
      <c r="G56" s="224" t="str">
        <f>Technological!L25</f>
        <v xml:space="preserve"> </v>
      </c>
      <c r="J56" s="229"/>
      <c r="K56" s="231"/>
    </row>
    <row r="57" spans="1:11" s="74" customFormat="1" ht="11.25" hidden="1" x14ac:dyDescent="0.2">
      <c r="A57" s="223" t="str">
        <f>Natural!A26</f>
        <v>Subsidence / Sink hole</v>
      </c>
      <c r="B57" s="225">
        <f>Natural!I26</f>
        <v>0</v>
      </c>
      <c r="C57" s="228" t="str">
        <f>Natural!L26</f>
        <v xml:space="preserve"> </v>
      </c>
      <c r="D57" s="79"/>
      <c r="E57" s="223" t="str">
        <f>Technological!A26</f>
        <v>Natural Gas Odor/Leak</v>
      </c>
      <c r="F57" s="229">
        <f>Technological!I26</f>
        <v>0</v>
      </c>
      <c r="G57" s="224" t="str">
        <f>Technological!L26</f>
        <v xml:space="preserve"> </v>
      </c>
      <c r="J57" s="229"/>
      <c r="K57" s="231"/>
    </row>
    <row r="58" spans="1:11" s="74" customFormat="1" ht="11.25" hidden="1" x14ac:dyDescent="0.2">
      <c r="A58" s="223" t="str">
        <f>Natural!A27</f>
        <v>Temperature Extremes</v>
      </c>
      <c r="B58" s="225">
        <f>Natural!I27</f>
        <v>0</v>
      </c>
      <c r="C58" s="228" t="str">
        <f>Natural!L27</f>
        <v xml:space="preserve"> </v>
      </c>
      <c r="D58" s="79"/>
      <c r="E58" s="223" t="str">
        <f>Technological!A27</f>
        <v>Nuclear Facility EPZ</v>
      </c>
      <c r="F58" s="229">
        <f>Technological!I27</f>
        <v>0</v>
      </c>
      <c r="G58" s="224" t="str">
        <f>Technological!L27</f>
        <v xml:space="preserve"> </v>
      </c>
      <c r="K58" s="75"/>
    </row>
    <row r="59" spans="1:11" s="74" customFormat="1" ht="11.25" hidden="1" x14ac:dyDescent="0.2">
      <c r="A59" s="223" t="str">
        <f>Natural!A28</f>
        <v>Tornado</v>
      </c>
      <c r="B59" s="225">
        <f>Natural!I28</f>
        <v>0</v>
      </c>
      <c r="C59" s="228" t="str">
        <f>Natural!L28</f>
        <v xml:space="preserve"> </v>
      </c>
      <c r="D59" s="79"/>
      <c r="E59" s="223" t="str">
        <f>Technological!A28</f>
        <v>Public Transportation Disruption</v>
      </c>
      <c r="F59" s="229">
        <f>Technological!I28</f>
        <v>0</v>
      </c>
      <c r="G59" s="224" t="str">
        <f>Technological!L28</f>
        <v xml:space="preserve"> </v>
      </c>
      <c r="K59" s="75"/>
    </row>
    <row r="60" spans="1:11" s="74" customFormat="1" ht="11.25" hidden="1" x14ac:dyDescent="0.2">
      <c r="A60" s="223" t="str">
        <f>Natural!A29</f>
        <v>Volcanic Eruption</v>
      </c>
      <c r="B60" s="225">
        <f>Natural!I29</f>
        <v>0</v>
      </c>
      <c r="C60" s="228" t="str">
        <f>Natural!L29</f>
        <v xml:space="preserve"> </v>
      </c>
      <c r="D60" s="79"/>
      <c r="E60" s="223" t="str">
        <f>Technological!A29</f>
        <v>Sewer Disruption</v>
      </c>
      <c r="F60" s="229">
        <f>Technological!I29</f>
        <v>0</v>
      </c>
      <c r="G60" s="224" t="str">
        <f>Technological!L29</f>
        <v xml:space="preserve"> </v>
      </c>
      <c r="K60" s="75"/>
    </row>
    <row r="61" spans="1:11" s="74" customFormat="1" ht="11.25" hidden="1" x14ac:dyDescent="0.2">
      <c r="A61" s="223" t="str">
        <f>Natural!A30</f>
        <v>Wild Fire</v>
      </c>
      <c r="B61" s="225">
        <f>Natural!I30</f>
        <v>0</v>
      </c>
      <c r="C61" s="228" t="str">
        <f>Natural!L30</f>
        <v xml:space="preserve"> </v>
      </c>
      <c r="D61" s="79"/>
      <c r="E61" s="223" t="str">
        <f>Technological!A30</f>
        <v>Vendors: Inability to deliver supplies</v>
      </c>
      <c r="F61" s="229">
        <f>Technological!I30</f>
        <v>0</v>
      </c>
      <c r="G61" s="224" t="str">
        <f>Technological!L30</f>
        <v xml:space="preserve"> </v>
      </c>
      <c r="K61" s="75"/>
    </row>
    <row r="62" spans="1:11" s="74" customFormat="1" ht="11.25" hidden="1" x14ac:dyDescent="0.2">
      <c r="A62" s="223">
        <f>Natural!A31</f>
        <v>0</v>
      </c>
      <c r="B62" s="225">
        <f>Natural!I31</f>
        <v>0</v>
      </c>
      <c r="C62" s="228" t="str">
        <f>Natural!L31</f>
        <v xml:space="preserve"> </v>
      </c>
      <c r="D62" s="79"/>
      <c r="E62" s="223" t="str">
        <f>Technological!A31</f>
        <v>Vendors: Inability to respond for repairs</v>
      </c>
      <c r="F62" s="229">
        <f>Technological!I31</f>
        <v>0</v>
      </c>
      <c r="G62" s="224" t="str">
        <f>Technological!L31</f>
        <v xml:space="preserve"> </v>
      </c>
      <c r="K62" s="75"/>
    </row>
    <row r="63" spans="1:11" s="74" customFormat="1" ht="11.25" hidden="1" x14ac:dyDescent="0.2">
      <c r="A63" s="223">
        <f>Natural!A32</f>
        <v>0</v>
      </c>
      <c r="B63" s="225">
        <f>Natural!I32</f>
        <v>0</v>
      </c>
      <c r="C63" s="228" t="str">
        <f>Natural!L32</f>
        <v xml:space="preserve"> </v>
      </c>
      <c r="D63" s="79"/>
      <c r="E63" s="223" t="str">
        <f>Technological!A32</f>
        <v xml:space="preserve">Water Supply Disruption (Potable) </v>
      </c>
      <c r="F63" s="229">
        <f>Technological!I32</f>
        <v>0</v>
      </c>
      <c r="G63" s="224" t="str">
        <f>Technological!L32</f>
        <v xml:space="preserve"> </v>
      </c>
      <c r="K63" s="75"/>
    </row>
    <row r="64" spans="1:11" s="74" customFormat="1" ht="11.25" hidden="1" x14ac:dyDescent="0.2">
      <c r="A64" s="223">
        <f>Natural!A33</f>
        <v>0</v>
      </c>
      <c r="B64" s="225">
        <f>Natural!I33</f>
        <v>0</v>
      </c>
      <c r="C64" s="228" t="str">
        <f>Natural!L33</f>
        <v xml:space="preserve"> </v>
      </c>
      <c r="D64" s="79"/>
      <c r="E64" s="223">
        <f>Technological!A33</f>
        <v>0</v>
      </c>
      <c r="F64" s="229">
        <f>Technological!I33</f>
        <v>0</v>
      </c>
      <c r="G64" s="224" t="str">
        <f>Technological!L33</f>
        <v xml:space="preserve"> </v>
      </c>
      <c r="K64" s="75"/>
    </row>
    <row r="65" spans="1:11" s="74" customFormat="1" hidden="1" x14ac:dyDescent="0.25">
      <c r="A65" s="223"/>
      <c r="B65" s="228"/>
      <c r="C65" s="232"/>
      <c r="D65" s="79"/>
      <c r="E65" s="223">
        <f>Technological!A34</f>
        <v>0</v>
      </c>
      <c r="F65" s="229">
        <f>Technological!I34</f>
        <v>0</v>
      </c>
      <c r="G65" s="224" t="str">
        <f>Technological!L34</f>
        <v xml:space="preserve"> </v>
      </c>
      <c r="I65" s="216"/>
      <c r="J65" s="227"/>
      <c r="K65" s="216"/>
    </row>
    <row r="66" spans="1:11" s="74" customFormat="1" hidden="1" x14ac:dyDescent="0.25">
      <c r="B66" s="228"/>
      <c r="C66" s="232"/>
      <c r="D66" s="79"/>
      <c r="E66" s="223">
        <f>Technological!A35</f>
        <v>0</v>
      </c>
      <c r="F66" s="229">
        <f>Technological!I35</f>
        <v>0</v>
      </c>
      <c r="G66" s="224" t="str">
        <f>Technological!L35</f>
        <v xml:space="preserve"> </v>
      </c>
      <c r="I66" s="216"/>
      <c r="J66" s="227"/>
      <c r="K66" s="216"/>
    </row>
    <row r="67" spans="1:11" s="74" customFormat="1" hidden="1" x14ac:dyDescent="0.25">
      <c r="B67" s="75"/>
      <c r="D67" s="79"/>
      <c r="E67" s="223"/>
      <c r="F67" s="229"/>
      <c r="G67" s="233"/>
      <c r="I67" s="216"/>
      <c r="J67" s="227"/>
      <c r="K67" s="216"/>
    </row>
    <row r="68" spans="1:11" s="74" customFormat="1" hidden="1" x14ac:dyDescent="0.25">
      <c r="B68" s="75"/>
      <c r="D68" s="79"/>
      <c r="E68" s="223"/>
      <c r="F68" s="229"/>
      <c r="G68" s="233"/>
      <c r="I68" s="216"/>
      <c r="J68" s="227"/>
      <c r="K68" s="216"/>
    </row>
    <row r="69" spans="1:11" s="74" customFormat="1" hidden="1" x14ac:dyDescent="0.25">
      <c r="D69" s="79"/>
      <c r="E69" s="223"/>
      <c r="F69" s="75"/>
      <c r="I69" s="216"/>
      <c r="J69" s="227"/>
      <c r="K69" s="216"/>
    </row>
    <row r="70" spans="1:11" s="74" customFormat="1" hidden="1" x14ac:dyDescent="0.25">
      <c r="D70" s="79"/>
      <c r="E70" s="223"/>
      <c r="F70" s="75"/>
      <c r="I70" s="216"/>
      <c r="J70" s="227"/>
      <c r="K70" s="216"/>
    </row>
    <row r="71" spans="1:11" s="74" customFormat="1" ht="22.5" hidden="1" x14ac:dyDescent="0.25">
      <c r="D71" s="79"/>
      <c r="E71" s="220" t="s">
        <v>186</v>
      </c>
      <c r="F71" s="220" t="s">
        <v>36</v>
      </c>
      <c r="G71" s="234" t="s">
        <v>204</v>
      </c>
      <c r="I71" s="216"/>
      <c r="J71" s="227"/>
      <c r="K71" s="216"/>
    </row>
    <row r="72" spans="1:11" s="74" customFormat="1" hidden="1" x14ac:dyDescent="0.25">
      <c r="D72" s="79"/>
      <c r="E72" s="223" t="str">
        <f>A40</f>
        <v>Avalanche</v>
      </c>
      <c r="F72" s="225">
        <f>B40</f>
        <v>0</v>
      </c>
      <c r="G72" s="235" t="str">
        <f>IF(F72=0," ",(RANK(F72,$F$72:'Top 10 Hazards'!F146,0)+COUNTIF($F$72:F72,F72)-1))</f>
        <v xml:space="preserve"> </v>
      </c>
      <c r="I72" s="216"/>
      <c r="J72" s="227"/>
      <c r="K72" s="216"/>
    </row>
    <row r="73" spans="1:11" hidden="1" x14ac:dyDescent="0.25">
      <c r="A73" s="74"/>
      <c r="B73" s="74"/>
      <c r="C73" s="74"/>
      <c r="D73" s="236"/>
      <c r="E73" s="223" t="str">
        <f t="shared" ref="E73:F73" si="8">A41</f>
        <v>Blizzard</v>
      </c>
      <c r="F73" s="225">
        <f t="shared" si="8"/>
        <v>0</v>
      </c>
      <c r="G73" s="235" t="str">
        <f>IF(F73=0," ",(RANK(F73,$F$72:'Top 10 Hazards'!F146,0)+COUNTIF($F$72:F73,F73)-1))</f>
        <v xml:space="preserve"> </v>
      </c>
    </row>
    <row r="74" spans="1:11" hidden="1" x14ac:dyDescent="0.25">
      <c r="A74" s="74"/>
      <c r="B74" s="74"/>
      <c r="C74" s="74"/>
      <c r="D74" s="80" t="s">
        <v>188</v>
      </c>
      <c r="E74" s="223" t="str">
        <f t="shared" ref="E74:F74" si="9">A42</f>
        <v>Coastal Tsunami / Erosion</v>
      </c>
      <c r="F74" s="225">
        <f t="shared" si="9"/>
        <v>0</v>
      </c>
      <c r="G74" s="235" t="str">
        <f>IF(F74=0," ",(RANK(F74,$F$72:'Top 10 Hazards'!F146,0)+COUNTIF($F$72:F74,F74)-1))</f>
        <v xml:space="preserve"> </v>
      </c>
    </row>
    <row r="75" spans="1:11" hidden="1" x14ac:dyDescent="0.25">
      <c r="A75" s="74"/>
      <c r="B75" s="74"/>
      <c r="C75" s="74"/>
      <c r="D75" s="237"/>
      <c r="E75" s="223" t="str">
        <f t="shared" ref="E75:F75" si="10">A43</f>
        <v>Dam Failure</v>
      </c>
      <c r="F75" s="225">
        <f t="shared" si="10"/>
        <v>0</v>
      </c>
      <c r="G75" s="235" t="str">
        <f>IF(F75=0," ",(RANK(F75,$F$72:'Top 10 Hazards'!F146,0)+COUNTIF($F$72:F75,F75)-1))</f>
        <v xml:space="preserve"> </v>
      </c>
    </row>
    <row r="76" spans="1:11" hidden="1" x14ac:dyDescent="0.25">
      <c r="D76" s="237"/>
      <c r="E76" s="223" t="str">
        <f t="shared" ref="E76:F76" si="11">A44</f>
        <v>Drought</v>
      </c>
      <c r="F76" s="225">
        <f t="shared" si="11"/>
        <v>0</v>
      </c>
      <c r="G76" s="235" t="str">
        <f>IF(F76=0," ",(RANK(F76,$F$72:'Top 10 Hazards'!F146,0)+COUNTIF($F$72:F76,F76)-1))</f>
        <v xml:space="preserve"> </v>
      </c>
    </row>
    <row r="77" spans="1:11" hidden="1" x14ac:dyDescent="0.25">
      <c r="D77" s="237"/>
      <c r="E77" s="223" t="str">
        <f t="shared" ref="E77:F77" si="12">A45</f>
        <v>Dust / Sand Storm</v>
      </c>
      <c r="F77" s="225">
        <f t="shared" si="12"/>
        <v>0</v>
      </c>
      <c r="G77" s="235" t="str">
        <f>IF(F77=0," ",(RANK(F77,$F$72:'Top 10 Hazards'!F146,0)+COUNTIF($F$72:F77,F77)-1))</f>
        <v xml:space="preserve"> </v>
      </c>
    </row>
    <row r="78" spans="1:11" hidden="1" x14ac:dyDescent="0.25">
      <c r="D78" s="237"/>
      <c r="E78" s="223" t="str">
        <f t="shared" ref="E78:F78" si="13">A46</f>
        <v>Earthquake</v>
      </c>
      <c r="F78" s="225">
        <f t="shared" si="13"/>
        <v>0</v>
      </c>
      <c r="G78" s="235" t="str">
        <f>IF(F78=0," ",(RANK(F78,$F$72:'Top 10 Hazards'!F146,0)+COUNTIF($F$72:F78,F78)-1))</f>
        <v xml:space="preserve"> </v>
      </c>
    </row>
    <row r="79" spans="1:11" hidden="1" x14ac:dyDescent="0.25">
      <c r="D79" s="237"/>
      <c r="E79" s="223" t="str">
        <f t="shared" ref="E79:F79" si="14">A47</f>
        <v>Flooding / Flash (External)</v>
      </c>
      <c r="F79" s="225">
        <f t="shared" si="14"/>
        <v>0</v>
      </c>
      <c r="G79" s="235" t="str">
        <f>IF(F79=0," ",(RANK(F79,$F$72:'Top 10 Hazards'!F146,0)+COUNTIF($F$72:F79,F79)-1))</f>
        <v xml:space="preserve"> </v>
      </c>
    </row>
    <row r="80" spans="1:11" hidden="1" x14ac:dyDescent="0.25">
      <c r="D80" s="237"/>
      <c r="E80" s="223" t="str">
        <f t="shared" ref="E80:E98" si="15">A48</f>
        <v>Flooding (Internal)</v>
      </c>
      <c r="F80" s="225">
        <f t="shared" ref="F80:F98" si="16">B48</f>
        <v>0</v>
      </c>
      <c r="G80" s="235" t="str">
        <f>IF(F80=0," ",(RANK(F80,$F$72:'Top 10 Hazards'!F146,0)+COUNTIF($F$72:F80,F80)-1))</f>
        <v xml:space="preserve"> </v>
      </c>
    </row>
    <row r="81" spans="4:7" hidden="1" x14ac:dyDescent="0.25">
      <c r="D81" s="237"/>
      <c r="E81" s="223" t="str">
        <f t="shared" si="15"/>
        <v>Damaging Winds</v>
      </c>
      <c r="F81" s="225">
        <f t="shared" si="16"/>
        <v>0</v>
      </c>
      <c r="G81" s="235" t="str">
        <f>IF(F81=0," ",(RANK(F81,$F$72:'Top 10 Hazards'!F146,0)+COUNTIF($F$72:F81,F81)-1))</f>
        <v xml:space="preserve"> </v>
      </c>
    </row>
    <row r="82" spans="4:7" hidden="1" x14ac:dyDescent="0.25">
      <c r="D82" s="237"/>
      <c r="E82" s="223" t="str">
        <f t="shared" si="15"/>
        <v>Hail Storm</v>
      </c>
      <c r="F82" s="225">
        <f t="shared" si="16"/>
        <v>0</v>
      </c>
      <c r="G82" s="235" t="str">
        <f>IF(F82=0," ",(RANK(F82,$F$72:'Top 10 Hazards'!F146,0)+COUNTIF($F$72:F82,F82)-1))</f>
        <v xml:space="preserve"> </v>
      </c>
    </row>
    <row r="83" spans="4:7" hidden="1" x14ac:dyDescent="0.25">
      <c r="D83" s="237"/>
      <c r="E83" s="223" t="str">
        <f t="shared" si="15"/>
        <v>Hurricane</v>
      </c>
      <c r="F83" s="225">
        <f t="shared" si="16"/>
        <v>0</v>
      </c>
      <c r="G83" s="235" t="str">
        <f>IF(F83=0," ",(RANK(F83,$F$72:'Top 10 Hazards'!F146,0)+COUNTIF($F$72:F83,F83)-1))</f>
        <v xml:space="preserve"> </v>
      </c>
    </row>
    <row r="84" spans="4:7" hidden="1" x14ac:dyDescent="0.25">
      <c r="D84" s="237"/>
      <c r="E84" s="223" t="str">
        <f t="shared" si="15"/>
        <v>Ice Storm</v>
      </c>
      <c r="F84" s="225">
        <f t="shared" si="16"/>
        <v>0</v>
      </c>
      <c r="G84" s="235" t="str">
        <f>IF(F84=0," ",(RANK(F84,$F$72:'Top 10 Hazards'!F146,0)+COUNTIF($F$72:F84,F84)-1))</f>
        <v xml:space="preserve"> </v>
      </c>
    </row>
    <row r="85" spans="4:7" hidden="1" x14ac:dyDescent="0.25">
      <c r="D85" s="237"/>
      <c r="E85" s="223" t="str">
        <f t="shared" si="15"/>
        <v>Infection Disease (SARS, Flu, etc)</v>
      </c>
      <c r="F85" s="225">
        <f t="shared" si="16"/>
        <v>0</v>
      </c>
      <c r="G85" s="235" t="str">
        <f>IF(F85=0," ",(RANK(F85,$F$72:'Top 10 Hazards'!F146,0)+COUNTIF($F$72:F85,F85)-1))</f>
        <v xml:space="preserve"> </v>
      </c>
    </row>
    <row r="86" spans="4:7" hidden="1" x14ac:dyDescent="0.25">
      <c r="D86" s="237"/>
      <c r="E86" s="223" t="str">
        <f t="shared" si="15"/>
        <v>Landslide</v>
      </c>
      <c r="F86" s="225">
        <f t="shared" si="16"/>
        <v>0</v>
      </c>
      <c r="G86" s="235" t="str">
        <f>IF(F86=0," ",(RANK(F86,$F$72:'Top 10 Hazards'!F146,0)+COUNTIF($F$72:F86,F86)-1))</f>
        <v xml:space="preserve"> </v>
      </c>
    </row>
    <row r="87" spans="4:7" hidden="1" x14ac:dyDescent="0.25">
      <c r="D87" s="237"/>
      <c r="E87" s="223" t="str">
        <f t="shared" si="15"/>
        <v>Severe Thunderstorm</v>
      </c>
      <c r="F87" s="225">
        <f t="shared" si="16"/>
        <v>0</v>
      </c>
      <c r="G87" s="235" t="str">
        <f>IF(F87=0," ",(RANK(F87,$F$72:'Top 10 Hazards'!F146,0)+COUNTIF($F$72:F87,F87)-1))</f>
        <v xml:space="preserve"> </v>
      </c>
    </row>
    <row r="88" spans="4:7" hidden="1" x14ac:dyDescent="0.25">
      <c r="D88" s="237"/>
      <c r="E88" s="223" t="str">
        <f t="shared" si="15"/>
        <v>Snow / Ice Storm</v>
      </c>
      <c r="F88" s="225">
        <f t="shared" si="16"/>
        <v>0</v>
      </c>
      <c r="G88" s="235" t="str">
        <f>IF(F88=0," ",(RANK(F88,$F$72:'Top 10 Hazards'!F146,0)+COUNTIF($F$72:F88,F88)-1))</f>
        <v xml:space="preserve"> </v>
      </c>
    </row>
    <row r="89" spans="4:7" hidden="1" x14ac:dyDescent="0.25">
      <c r="D89" s="237"/>
      <c r="E89" s="223" t="str">
        <f t="shared" si="15"/>
        <v>Subsidence / Sink hole</v>
      </c>
      <c r="F89" s="225">
        <f t="shared" si="16"/>
        <v>0</v>
      </c>
      <c r="G89" s="235" t="str">
        <f>IF(F89=0," ",(RANK(F89,$F$72:'Top 10 Hazards'!F146,0)+COUNTIF($F$72:F89,F89)-1))</f>
        <v xml:space="preserve"> </v>
      </c>
    </row>
    <row r="90" spans="4:7" hidden="1" x14ac:dyDescent="0.25">
      <c r="D90" s="237"/>
      <c r="E90" s="223" t="str">
        <f t="shared" si="15"/>
        <v>Temperature Extremes</v>
      </c>
      <c r="F90" s="225">
        <f t="shared" si="16"/>
        <v>0</v>
      </c>
      <c r="G90" s="235" t="str">
        <f>IF(F90=0," ",(RANK(F90,$F$72:'Top 10 Hazards'!F146,0)+COUNTIF($F$72:F90,F90)-1))</f>
        <v xml:space="preserve"> </v>
      </c>
    </row>
    <row r="91" spans="4:7" hidden="1" x14ac:dyDescent="0.25">
      <c r="D91" s="237"/>
      <c r="E91" s="223" t="str">
        <f t="shared" si="15"/>
        <v>Tornado</v>
      </c>
      <c r="F91" s="225">
        <f t="shared" si="16"/>
        <v>0</v>
      </c>
      <c r="G91" s="235" t="str">
        <f>IF(F91=0," ",(RANK(F91,$F$72:'Top 10 Hazards'!F146,0)+COUNTIF($F$72:F91,F91)-1))</f>
        <v xml:space="preserve"> </v>
      </c>
    </row>
    <row r="92" spans="4:7" hidden="1" x14ac:dyDescent="0.25">
      <c r="D92" s="237"/>
      <c r="E92" s="223" t="str">
        <f t="shared" si="15"/>
        <v>Volcanic Eruption</v>
      </c>
      <c r="F92" s="225">
        <f t="shared" si="16"/>
        <v>0</v>
      </c>
      <c r="G92" s="235" t="str">
        <f>IF(F92=0," ",(RANK(F92,$F$72:'Top 10 Hazards'!F146,0)+COUNTIF($F$72:F92,F92)-1))</f>
        <v xml:space="preserve"> </v>
      </c>
    </row>
    <row r="93" spans="4:7" hidden="1" x14ac:dyDescent="0.25">
      <c r="D93" s="237"/>
      <c r="E93" s="223" t="str">
        <f t="shared" si="15"/>
        <v>Wild Fire</v>
      </c>
      <c r="F93" s="225">
        <f t="shared" si="16"/>
        <v>0</v>
      </c>
      <c r="G93" s="235" t="str">
        <f>IF(F93=0," ",(RANK(F93,$F$72:'Top 10 Hazards'!F146,0)+COUNTIF($F$72:F93,F93)-1))</f>
        <v xml:space="preserve"> </v>
      </c>
    </row>
    <row r="94" spans="4:7" hidden="1" x14ac:dyDescent="0.25">
      <c r="D94" s="237"/>
      <c r="E94" s="223">
        <f t="shared" si="15"/>
        <v>0</v>
      </c>
      <c r="F94" s="225">
        <f t="shared" si="16"/>
        <v>0</v>
      </c>
      <c r="G94" s="235" t="str">
        <f>IF(F94=0," ",(RANK(F94,$F$72:'Top 10 Hazards'!F146,0)+COUNTIF($F$72:F94,F94)-1))</f>
        <v xml:space="preserve"> </v>
      </c>
    </row>
    <row r="95" spans="4:7" hidden="1" x14ac:dyDescent="0.25">
      <c r="D95" s="238"/>
      <c r="E95" s="223">
        <f t="shared" si="15"/>
        <v>0</v>
      </c>
      <c r="F95" s="225">
        <f t="shared" si="16"/>
        <v>0</v>
      </c>
      <c r="G95" s="235" t="str">
        <f>IF(F95=0," ",(RANK(F95,$F$72:'Top 10 Hazards'!F146,0)+COUNTIF($F$72:F95,F95)-1))</f>
        <v xml:space="preserve"> </v>
      </c>
    </row>
    <row r="96" spans="4:7" hidden="1" x14ac:dyDescent="0.25">
      <c r="D96" s="216"/>
      <c r="E96" s="223">
        <f t="shared" si="15"/>
        <v>0</v>
      </c>
      <c r="F96" s="225">
        <f t="shared" si="16"/>
        <v>0</v>
      </c>
      <c r="G96" s="235" t="str">
        <f>IF(F96=0," ",(RANK(F96,$F$72:'Top 10 Hazards'!F146,0)+COUNTIF($F$72:F96,F96)-1))</f>
        <v xml:space="preserve"> </v>
      </c>
    </row>
    <row r="97" spans="4:7" hidden="1" x14ac:dyDescent="0.25">
      <c r="D97" s="81"/>
      <c r="E97" s="223">
        <f t="shared" si="15"/>
        <v>0</v>
      </c>
      <c r="F97" s="225">
        <f t="shared" si="16"/>
        <v>0</v>
      </c>
      <c r="G97" s="235" t="str">
        <f>IF(F97=0," ",(RANK(F97,$F$72:'Top 10 Hazards'!F146,0)+COUNTIF($F$72:F97,F97)-1))</f>
        <v xml:space="preserve"> </v>
      </c>
    </row>
    <row r="98" spans="4:7" hidden="1" x14ac:dyDescent="0.25">
      <c r="D98" s="81"/>
      <c r="E98" s="223">
        <f t="shared" si="15"/>
        <v>0</v>
      </c>
      <c r="F98" s="225">
        <f t="shared" si="16"/>
        <v>0</v>
      </c>
      <c r="G98" s="235" t="str">
        <f>IF(F98=0," ",(RANK(F98,$F$72:'Top 10 Hazards'!F146,0)+COUNTIF($F$72:F98,F98)-1))</f>
        <v xml:space="preserve"> </v>
      </c>
    </row>
    <row r="99" spans="4:7" hidden="1" x14ac:dyDescent="0.25">
      <c r="D99" s="80" t="s">
        <v>189</v>
      </c>
      <c r="E99" s="223" t="str">
        <f>E40</f>
        <v xml:space="preserve">Carbon Monoxide Release (Internal) </v>
      </c>
      <c r="F99" s="225">
        <f>F40</f>
        <v>0</v>
      </c>
      <c r="G99" s="235" t="str">
        <f>IF(F99=0," ",(RANK(F99,$F$72:'Top 10 Hazards'!F146,0)+COUNTIF($F$72:F99,F99)-1))</f>
        <v xml:space="preserve"> </v>
      </c>
    </row>
    <row r="100" spans="4:7" hidden="1" x14ac:dyDescent="0.25">
      <c r="D100" s="81"/>
      <c r="E100" s="223" t="str">
        <f t="shared" ref="E100:F100" si="17">E41</f>
        <v>Commercial Power Failure</v>
      </c>
      <c r="F100" s="225">
        <f t="shared" si="17"/>
        <v>0</v>
      </c>
      <c r="G100" s="235" t="str">
        <f>IF(F100=0," ",(RANK(F100,$F$72:'Top 10 Hazards'!F146,0)+COUNTIF($F$72:F100,F100)-1))</f>
        <v xml:space="preserve"> </v>
      </c>
    </row>
    <row r="101" spans="4:7" hidden="1" x14ac:dyDescent="0.25">
      <c r="D101" s="81"/>
      <c r="E101" s="223" t="str">
        <f t="shared" ref="E101:F101" si="18">E42</f>
        <v>Communications Systems Failure</v>
      </c>
      <c r="F101" s="225">
        <f t="shared" si="18"/>
        <v>0</v>
      </c>
      <c r="G101" s="235" t="str">
        <f>IF(F101=0," ",(RANK(F101,$F$72:'Top 10 Hazards'!F146,0)+COUNTIF($F$72:F101,F101)-1))</f>
        <v xml:space="preserve"> </v>
      </c>
    </row>
    <row r="102" spans="4:7" hidden="1" x14ac:dyDescent="0.25">
      <c r="D102" s="79"/>
      <c r="E102" s="223" t="str">
        <f t="shared" ref="E102:F102" si="19">E43</f>
        <v>Contamination of Outside Air</v>
      </c>
      <c r="F102" s="225">
        <f t="shared" si="19"/>
        <v>0</v>
      </c>
      <c r="G102" s="235" t="str">
        <f>IF(F102=0," ",(RANK(F102,$F$72:'Top 10 Hazards'!F146,0)+COUNTIF($F$72:F102,F102)-1))</f>
        <v xml:space="preserve"> </v>
      </c>
    </row>
    <row r="103" spans="4:7" hidden="1" x14ac:dyDescent="0.25">
      <c r="D103" s="79"/>
      <c r="E103" s="223" t="str">
        <f t="shared" ref="E103:F103" si="20">E44</f>
        <v>Cyber Attack</v>
      </c>
      <c r="F103" s="225">
        <f t="shared" si="20"/>
        <v>0</v>
      </c>
      <c r="G103" s="235" t="str">
        <f>IF(F103=0," ",(RANK(F103,$F$72:'Top 10 Hazards'!F146,0)+COUNTIF($F$72:F103,F103)-1))</f>
        <v xml:space="preserve"> </v>
      </c>
    </row>
    <row r="104" spans="4:7" hidden="1" x14ac:dyDescent="0.25">
      <c r="D104" s="79"/>
      <c r="E104" s="223" t="str">
        <f t="shared" ref="E104:F104" si="21">E45</f>
        <v>EHR/Information Systems Disruption</v>
      </c>
      <c r="F104" s="225">
        <f t="shared" si="21"/>
        <v>0</v>
      </c>
      <c r="G104" s="235" t="str">
        <f>IF(F104=0," ",(RANK(F104,$F$72:'Top 10 Hazards'!F146,0)+COUNTIF($F$72:F104,F104)-1))</f>
        <v xml:space="preserve"> </v>
      </c>
    </row>
    <row r="105" spans="4:7" hidden="1" x14ac:dyDescent="0.25">
      <c r="E105" s="223" t="str">
        <f t="shared" ref="E105:F105" si="22">E46</f>
        <v>Fire Alarm System (Detection) Failure</v>
      </c>
      <c r="F105" s="225">
        <f t="shared" si="22"/>
        <v>0</v>
      </c>
      <c r="G105" s="235" t="str">
        <f>IF(F105=0," ",(RANK(F105,$F$72:'Top 10 Hazards'!F146,0)+COUNTIF($F$72:F105,F105)-1))</f>
        <v xml:space="preserve"> </v>
      </c>
    </row>
    <row r="106" spans="4:7" hidden="1" x14ac:dyDescent="0.25">
      <c r="E106" s="223" t="str">
        <f t="shared" ref="E106:F106" si="23">E47</f>
        <v>Fire Protection System Loss (Suppression)</v>
      </c>
      <c r="F106" s="225">
        <f t="shared" si="23"/>
        <v>0</v>
      </c>
      <c r="G106" s="235" t="str">
        <f>IF(F106=0," ",(RANK(F106,$F$72:'Top 10 Hazards'!F146,0)+COUNTIF($F$72:F106,F106)-1))</f>
        <v xml:space="preserve"> </v>
      </c>
    </row>
    <row r="107" spans="4:7" hidden="1" x14ac:dyDescent="0.25">
      <c r="E107" s="223" t="str">
        <f t="shared" ref="E107:F107" si="24">E48</f>
        <v>Fire, Internal</v>
      </c>
      <c r="F107" s="225">
        <f t="shared" si="24"/>
        <v>0</v>
      </c>
      <c r="G107" s="235" t="str">
        <f>IF(F107=0," ",(RANK(F107,$F$72:'Top 10 Hazards'!F146,0)+COUNTIF($F$72:F107,F107)-1))</f>
        <v xml:space="preserve"> </v>
      </c>
    </row>
    <row r="108" spans="4:7" hidden="1" x14ac:dyDescent="0.25">
      <c r="E108" s="223" t="str">
        <f t="shared" ref="E108:F108" si="25">E49</f>
        <v>Flood, Internal</v>
      </c>
      <c r="F108" s="225">
        <f t="shared" si="25"/>
        <v>0</v>
      </c>
      <c r="G108" s="235" t="str">
        <f>IF(F108=0," ",(RANK(F108,$F$72:'Top 10 Hazards'!F146,0)+COUNTIF($F$72:F108,F108)-1))</f>
        <v xml:space="preserve"> </v>
      </c>
    </row>
    <row r="109" spans="4:7" hidden="1" x14ac:dyDescent="0.25">
      <c r="E109" s="223" t="str">
        <f t="shared" ref="E109:F109" si="26">E50</f>
        <v>Fuel Shortage</v>
      </c>
      <c r="F109" s="225">
        <f t="shared" si="26"/>
        <v>0</v>
      </c>
      <c r="G109" s="235" t="str">
        <f>IF(F109=0," ",(RANK(F109,$F$72:'Top 10 Hazards'!F146,0)+COUNTIF($F$72:F109,F109)-1))</f>
        <v xml:space="preserve"> </v>
      </c>
    </row>
    <row r="110" spans="4:7" hidden="1" x14ac:dyDescent="0.25">
      <c r="E110" s="223" t="str">
        <f t="shared" ref="E110:F110" si="27">E51</f>
        <v>Generator Failure</v>
      </c>
      <c r="F110" s="225">
        <f t="shared" si="27"/>
        <v>0</v>
      </c>
      <c r="G110" s="235" t="str">
        <f>IF(F110=0," ",(RANK(F110,$F$72:'Top 10 Hazards'!F146,0)+COUNTIF($F$72:F110,F110)-1))</f>
        <v xml:space="preserve"> </v>
      </c>
    </row>
    <row r="111" spans="4:7" hidden="1" x14ac:dyDescent="0.25">
      <c r="E111" s="223" t="str">
        <f t="shared" ref="E111:F111" si="28">E52</f>
        <v>Hazmat Exposure, External</v>
      </c>
      <c r="F111" s="225">
        <f t="shared" si="28"/>
        <v>0</v>
      </c>
      <c r="G111" s="235" t="str">
        <f>IF(F111=0," ",(RANK(F111,$F$72:'Top 10 Hazards'!F146,0)+COUNTIF($F$72:F111,F111)-1))</f>
        <v xml:space="preserve"> </v>
      </c>
    </row>
    <row r="112" spans="4:7" hidden="1" x14ac:dyDescent="0.25">
      <c r="E112" s="223" t="str">
        <f t="shared" ref="E112:F112" si="29">E53</f>
        <v>Hazmat Exposure, Internal</v>
      </c>
      <c r="F112" s="225">
        <f t="shared" si="29"/>
        <v>0</v>
      </c>
      <c r="G112" s="235" t="str">
        <f>IF(F112=0," ",(RANK(F112,$F$72:'Top 10 Hazards'!F146,0)+COUNTIF($F$72:F112,F112)-1))</f>
        <v xml:space="preserve"> </v>
      </c>
    </row>
    <row r="113" spans="4:7" hidden="1" x14ac:dyDescent="0.25">
      <c r="E113" s="223" t="str">
        <f t="shared" ref="E113:F113" si="30">E54</f>
        <v>HVAC Failure</v>
      </c>
      <c r="F113" s="225">
        <f t="shared" si="30"/>
        <v>0</v>
      </c>
      <c r="G113" s="235" t="str">
        <f>IF(F113=0," ",(RANK(F113,$F$72:'Top 10 Hazards'!F146,0)+COUNTIF($F$72:F113,F113)-1))</f>
        <v xml:space="preserve"> </v>
      </c>
    </row>
    <row r="114" spans="4:7" hidden="1" x14ac:dyDescent="0.25">
      <c r="E114" s="223" t="str">
        <f t="shared" ref="E114:F114" si="31">E55</f>
        <v>Loss of Nurse/Resident Call System</v>
      </c>
      <c r="F114" s="225">
        <f t="shared" si="31"/>
        <v>0</v>
      </c>
      <c r="G114" s="235" t="str">
        <f>IF(F114=0," ",(RANK(F114,$F$72:'Top 10 Hazards'!F146,0)+COUNTIF($F$72:F114,F114)-1))</f>
        <v xml:space="preserve"> </v>
      </c>
    </row>
    <row r="115" spans="4:7" hidden="1" x14ac:dyDescent="0.25">
      <c r="E115" s="223" t="str">
        <f t="shared" ref="E115:F115" si="32">E56</f>
        <v>Natural Gas Failure</v>
      </c>
      <c r="F115" s="225">
        <f t="shared" si="32"/>
        <v>0</v>
      </c>
      <c r="G115" s="235" t="str">
        <f>IF(F115=0," ",(RANK(F115,$F$72:'Top 10 Hazards'!F146,0)+COUNTIF($F$72:F115,F115)-1))</f>
        <v xml:space="preserve"> </v>
      </c>
    </row>
    <row r="116" spans="4:7" hidden="1" x14ac:dyDescent="0.25">
      <c r="E116" s="223" t="str">
        <f t="shared" ref="E116:F116" si="33">E57</f>
        <v>Natural Gas Odor/Leak</v>
      </c>
      <c r="F116" s="225">
        <f t="shared" si="33"/>
        <v>0</v>
      </c>
      <c r="G116" s="235" t="str">
        <f>IF(F116=0," ",(RANK(F116,$F$72:'Top 10 Hazards'!F146,0)+COUNTIF($F$72:F116,F116)-1))</f>
        <v xml:space="preserve"> </v>
      </c>
    </row>
    <row r="117" spans="4:7" hidden="1" x14ac:dyDescent="0.25">
      <c r="E117" s="223" t="str">
        <f t="shared" ref="E117:F117" si="34">E58</f>
        <v>Nuclear Facility EPZ</v>
      </c>
      <c r="F117" s="225">
        <f t="shared" si="34"/>
        <v>0</v>
      </c>
      <c r="G117" s="235" t="str">
        <f>IF(F117=0," ",(RANK(F117,$F$72:'Top 10 Hazards'!F146,0)+COUNTIF($F$72:F117,F117)-1))</f>
        <v xml:space="preserve"> </v>
      </c>
    </row>
    <row r="118" spans="4:7" hidden="1" x14ac:dyDescent="0.25">
      <c r="E118" s="223" t="str">
        <f t="shared" ref="E118:F118" si="35">E59</f>
        <v>Public Transportation Disruption</v>
      </c>
      <c r="F118" s="225">
        <f t="shared" si="35"/>
        <v>0</v>
      </c>
      <c r="G118" s="235" t="str">
        <f>IF(F118=0," ",(RANK(F118,$F$72:'Top 10 Hazards'!F146,0)+COUNTIF($F$72:F118,F118)-1))</f>
        <v xml:space="preserve"> </v>
      </c>
    </row>
    <row r="119" spans="4:7" hidden="1" x14ac:dyDescent="0.25">
      <c r="E119" s="223" t="str">
        <f t="shared" ref="E119:F119" si="36">E60</f>
        <v>Sewer Disruption</v>
      </c>
      <c r="F119" s="225">
        <f t="shared" si="36"/>
        <v>0</v>
      </c>
      <c r="G119" s="235" t="str">
        <f>IF(F119=0," ",(RANK(F119,$F$72:'Top 10 Hazards'!F146,0)+COUNTIF($F$72:F119,F119)-1))</f>
        <v xml:space="preserve"> </v>
      </c>
    </row>
    <row r="120" spans="4:7" hidden="1" x14ac:dyDescent="0.25">
      <c r="E120" s="223" t="str">
        <f t="shared" ref="E120:F120" si="37">E61</f>
        <v>Vendors: Inability to deliver supplies</v>
      </c>
      <c r="F120" s="225">
        <f t="shared" si="37"/>
        <v>0</v>
      </c>
      <c r="G120" s="235" t="str">
        <f>IF(F120=0," ",(RANK(F120,$F$72:'Top 10 Hazards'!F146,0)+COUNTIF($F$72:F120,F120)-1))</f>
        <v xml:space="preserve"> </v>
      </c>
    </row>
    <row r="121" spans="4:7" hidden="1" x14ac:dyDescent="0.25">
      <c r="E121" s="223" t="str">
        <f t="shared" ref="E121:F121" si="38">E62</f>
        <v>Vendors: Inability to respond for repairs</v>
      </c>
      <c r="F121" s="225">
        <f t="shared" si="38"/>
        <v>0</v>
      </c>
      <c r="G121" s="235" t="str">
        <f>IF(F121=0," ",(RANK(F121,$F$72:'Top 10 Hazards'!F146,0)+COUNTIF($F$72:F121,F121)-1))</f>
        <v xml:space="preserve"> </v>
      </c>
    </row>
    <row r="122" spans="4:7" hidden="1" x14ac:dyDescent="0.25">
      <c r="E122" s="223" t="str">
        <f t="shared" ref="E122:F122" si="39">E63</f>
        <v xml:space="preserve">Water Supply Disruption (Potable) </v>
      </c>
      <c r="F122" s="225">
        <f t="shared" si="39"/>
        <v>0</v>
      </c>
      <c r="G122" s="235" t="str">
        <f>IF(F122=0," ",(RANK(F122,$F$72:'Top 10 Hazards'!F146,0)+COUNTIF($F$72:F122,F122)-1))</f>
        <v xml:space="preserve"> </v>
      </c>
    </row>
    <row r="123" spans="4:7" hidden="1" x14ac:dyDescent="0.25">
      <c r="E123" s="223">
        <f t="shared" ref="E123:F123" si="40">E64</f>
        <v>0</v>
      </c>
      <c r="F123" s="225">
        <f t="shared" si="40"/>
        <v>0</v>
      </c>
      <c r="G123" s="235" t="str">
        <f>IF(F123=0," ",(RANK(F123,$F$72:'Top 10 Hazards'!F146,0)+COUNTIF($F$72:F123,F123)-1))</f>
        <v xml:space="preserve"> </v>
      </c>
    </row>
    <row r="124" spans="4:7" hidden="1" x14ac:dyDescent="0.25">
      <c r="E124" s="223">
        <f t="shared" ref="E124:F124" si="41">E65</f>
        <v>0</v>
      </c>
      <c r="F124" s="225">
        <f t="shared" si="41"/>
        <v>0</v>
      </c>
      <c r="G124" s="235" t="str">
        <f>IF(F124=0," ",(RANK(F124,$F$72:'Top 10 Hazards'!F146,0)+COUNTIF($F$72:F124,F124)-1))</f>
        <v xml:space="preserve"> </v>
      </c>
    </row>
    <row r="125" spans="4:7" hidden="1" x14ac:dyDescent="0.25">
      <c r="D125" s="216"/>
      <c r="E125" s="223">
        <f t="shared" ref="E125:F125" si="42">E66</f>
        <v>0</v>
      </c>
      <c r="F125" s="225">
        <f t="shared" si="42"/>
        <v>0</v>
      </c>
      <c r="G125" s="235" t="str">
        <f>IF(F125=0," ",(RANK(F125,$F$72:'Top 10 Hazards'!F146,0)+COUNTIF($F$72:F125,F125)-1))</f>
        <v xml:space="preserve"> </v>
      </c>
    </row>
    <row r="126" spans="4:7" hidden="1" x14ac:dyDescent="0.25">
      <c r="E126" s="223">
        <f t="shared" ref="E126:F126" si="43">E67</f>
        <v>0</v>
      </c>
      <c r="F126" s="225">
        <f t="shared" si="43"/>
        <v>0</v>
      </c>
      <c r="G126" s="235" t="str">
        <f>IF(F126=0," ",(RANK(F126,$F$72:'Top 10 Hazards'!F146,0)+COUNTIF($F$72:F126,F126)-1))</f>
        <v xml:space="preserve"> </v>
      </c>
    </row>
    <row r="127" spans="4:7" hidden="1" x14ac:dyDescent="0.25">
      <c r="E127" s="223">
        <f t="shared" ref="E127:F127" si="44">E68</f>
        <v>0</v>
      </c>
      <c r="F127" s="225">
        <f t="shared" si="44"/>
        <v>0</v>
      </c>
      <c r="G127" s="235" t="str">
        <f>IF(F127=0," ",(RANK(F127,$F$72:'Top 10 Hazards'!F146,0)+COUNTIF($F$72:F127,F127)-1))</f>
        <v xml:space="preserve"> </v>
      </c>
    </row>
    <row r="128" spans="4:7" hidden="1" x14ac:dyDescent="0.25">
      <c r="D128" s="82" t="s">
        <v>190</v>
      </c>
      <c r="E128" s="223" t="str">
        <f>I40</f>
        <v>Active Shooter / Person with a Weapon</v>
      </c>
      <c r="F128" s="225">
        <f>J40</f>
        <v>0</v>
      </c>
      <c r="G128" s="235" t="str">
        <f>IF(F128=0," ",(RANK(F128,$F$72:'Top 10 Hazards'!F146,0)+COUNTIF($F$72:F128,F128)-1))</f>
        <v xml:space="preserve"> </v>
      </c>
    </row>
    <row r="129" spans="5:7" hidden="1" x14ac:dyDescent="0.25">
      <c r="E129" s="223" t="str">
        <f t="shared" ref="E129:E146" si="45">I41</f>
        <v>Bomb Threat</v>
      </c>
      <c r="F129" s="225">
        <f t="shared" ref="F129:F143" si="46">J41</f>
        <v>0</v>
      </c>
      <c r="G129" s="235" t="str">
        <f>IF(F129=0," ",(RANK(F129,$F$72:'Top 10 Hazards'!F146,0)+COUNTIF($F$72:F129,F129)-1))</f>
        <v xml:space="preserve"> </v>
      </c>
    </row>
    <row r="130" spans="5:7" hidden="1" x14ac:dyDescent="0.25">
      <c r="E130" s="223" t="str">
        <f t="shared" si="45"/>
        <v>Civil Disturbance</v>
      </c>
      <c r="F130" s="225">
        <f t="shared" si="46"/>
        <v>0</v>
      </c>
      <c r="G130" s="235" t="str">
        <f>IF(F130=0," ",(RANK(F130,$F$72:'Top 10 Hazards'!F146,0)+COUNTIF($F$72:F130,F130)-1))</f>
        <v xml:space="preserve"> </v>
      </c>
    </row>
    <row r="131" spans="5:7" hidden="1" x14ac:dyDescent="0.25">
      <c r="E131" s="223" t="str">
        <f t="shared" si="45"/>
        <v>Hostage Situation</v>
      </c>
      <c r="F131" s="225">
        <f t="shared" si="46"/>
        <v>0</v>
      </c>
      <c r="G131" s="235" t="str">
        <f>IF(F131=0," ",(RANK(F131,$F$72:'Top 10 Hazards'!F146,0)+COUNTIF($F$72:F131,F131)-1))</f>
        <v xml:space="preserve"> </v>
      </c>
    </row>
    <row r="132" spans="5:7" hidden="1" x14ac:dyDescent="0.25">
      <c r="E132" s="223" t="str">
        <f t="shared" si="45"/>
        <v>Labor Dispute/Strike</v>
      </c>
      <c r="F132" s="225">
        <f t="shared" si="46"/>
        <v>0</v>
      </c>
      <c r="G132" s="235" t="str">
        <f>IF(F132=0," ",(RANK(F132,$F$72:'Top 10 Hazards'!F146,0)+COUNTIF($F$72:F132,F132)-1))</f>
        <v xml:space="preserve"> </v>
      </c>
    </row>
    <row r="133" spans="5:7" hidden="1" x14ac:dyDescent="0.25">
      <c r="E133" s="223" t="str">
        <f t="shared" si="45"/>
        <v>Missing Patient / Resident</v>
      </c>
      <c r="F133" s="225">
        <f t="shared" si="46"/>
        <v>0</v>
      </c>
      <c r="G133" s="235" t="str">
        <f>IF(F133=0," ",(RANK(F133,$F$72:'Top 10 Hazards'!F146,0)+COUNTIF($F$72:F133,F133)-1))</f>
        <v xml:space="preserve"> </v>
      </c>
    </row>
    <row r="134" spans="5:7" hidden="1" x14ac:dyDescent="0.25">
      <c r="E134" s="223" t="str">
        <f t="shared" si="45"/>
        <v>Sheltering in Place (Staff, Staff Families, Pets)</v>
      </c>
      <c r="F134" s="225">
        <f t="shared" si="46"/>
        <v>0</v>
      </c>
      <c r="G134" s="235" t="str">
        <f>IF(F134=0," ",(RANK(F134,$F$72:'Top 10 Hazards'!F146,0)+COUNTIF($F$72:F134,F134)-1))</f>
        <v xml:space="preserve"> </v>
      </c>
    </row>
    <row r="135" spans="5:7" hidden="1" x14ac:dyDescent="0.25">
      <c r="E135" s="223" t="str">
        <f t="shared" si="45"/>
        <v>Staffing shortage</v>
      </c>
      <c r="F135" s="225">
        <f t="shared" si="46"/>
        <v>0</v>
      </c>
      <c r="G135" s="235" t="str">
        <f>IF(F135=0," ",(RANK(F135,$F$72:'Top 10 Hazards'!F146,0)+COUNTIF($F$72:F135,F135)-1))</f>
        <v xml:space="preserve"> </v>
      </c>
    </row>
    <row r="136" spans="5:7" hidden="1" x14ac:dyDescent="0.25">
      <c r="E136" s="223" t="str">
        <f t="shared" si="45"/>
        <v>Suspicious Package or Substance</v>
      </c>
      <c r="F136" s="225">
        <f t="shared" si="46"/>
        <v>0</v>
      </c>
      <c r="G136" s="235" t="str">
        <f>IF(F136=0," ",(RANK(F136,$F$72:'Top 10 Hazards'!F146,0)+COUNTIF($F$72:F136,F136)-1))</f>
        <v xml:space="preserve"> </v>
      </c>
    </row>
    <row r="137" spans="5:7" hidden="1" x14ac:dyDescent="0.25">
      <c r="E137" s="223" t="str">
        <f t="shared" si="45"/>
        <v>Surge or Influx of Patients (AL/NH Residents)</v>
      </c>
      <c r="F137" s="225">
        <f t="shared" si="46"/>
        <v>0</v>
      </c>
      <c r="G137" s="235" t="str">
        <f>IF(F137=0," ",(RANK(F137,$F$72:'Top 10 Hazards'!F146,0)+COUNTIF($F$72:F137,F137)-1))</f>
        <v xml:space="preserve"> </v>
      </c>
    </row>
    <row r="138" spans="5:7" hidden="1" x14ac:dyDescent="0.25">
      <c r="E138" s="223" t="str">
        <f t="shared" si="45"/>
        <v>Community or Regional Terrorism (CBRN)</v>
      </c>
      <c r="F138" s="225">
        <f t="shared" si="46"/>
        <v>0</v>
      </c>
      <c r="G138" s="235" t="str">
        <f>IF(F138=0," ",(RANK(F138,$F$72:'Top 10 Hazards'!F146,0)+COUNTIF($F$72:F138,F138)-1))</f>
        <v xml:space="preserve"> </v>
      </c>
    </row>
    <row r="139" spans="5:7" hidden="1" x14ac:dyDescent="0.25">
      <c r="E139" s="223" t="str">
        <f t="shared" si="45"/>
        <v>Water / Foodborn Disease Outbreak</v>
      </c>
      <c r="F139" s="225">
        <f t="shared" si="46"/>
        <v>0</v>
      </c>
      <c r="G139" s="235" t="str">
        <f>IF(F139=0," ",(RANK(F139,$F$72:'Top 10 Hazards'!F146,0)+COUNTIF($F$72:F139,F139)-1))</f>
        <v xml:space="preserve"> </v>
      </c>
    </row>
    <row r="140" spans="5:7" hidden="1" x14ac:dyDescent="0.25">
      <c r="E140" s="223" t="str">
        <f t="shared" si="45"/>
        <v>Workplace Violence</v>
      </c>
      <c r="F140" s="225">
        <f t="shared" si="46"/>
        <v>0</v>
      </c>
      <c r="G140" s="235" t="str">
        <f>IF(F140=0," ",(RANK(F140,$F$72:'Top 10 Hazards'!F146,0)+COUNTIF($F$72:F140,F140)-1))</f>
        <v xml:space="preserve"> </v>
      </c>
    </row>
    <row r="141" spans="5:7" hidden="1" x14ac:dyDescent="0.25">
      <c r="E141" s="223">
        <f t="shared" si="45"/>
        <v>0</v>
      </c>
      <c r="F141" s="225">
        <f t="shared" si="46"/>
        <v>0</v>
      </c>
      <c r="G141" s="235" t="str">
        <f>IF(F141=0," ",(RANK(F141,$F$72:'Top 10 Hazards'!F146,0)+COUNTIF($F$72:F141,F141)-1))</f>
        <v xml:space="preserve"> </v>
      </c>
    </row>
    <row r="142" spans="5:7" hidden="1" x14ac:dyDescent="0.25">
      <c r="E142" s="223">
        <f t="shared" si="45"/>
        <v>0</v>
      </c>
      <c r="F142" s="225">
        <f t="shared" si="46"/>
        <v>0</v>
      </c>
      <c r="G142" s="235" t="str">
        <f>IF(F142=0," ",(RANK(F142,$F$72:'Top 10 Hazards'!F146,0)+COUNTIF($F$72:F142,F142)-1))</f>
        <v xml:space="preserve"> </v>
      </c>
    </row>
    <row r="143" spans="5:7" hidden="1" x14ac:dyDescent="0.25">
      <c r="E143" s="223">
        <f t="shared" si="45"/>
        <v>0</v>
      </c>
      <c r="F143" s="225">
        <f t="shared" si="46"/>
        <v>0</v>
      </c>
      <c r="G143" s="235" t="str">
        <f>IF(F143=0," ",(RANK(F143,$F$72:'Top 10 Hazards'!F146,0)+COUNTIF($F$72:F143,F143)-1))</f>
        <v xml:space="preserve"> </v>
      </c>
    </row>
    <row r="144" spans="5:7" hidden="1" x14ac:dyDescent="0.25">
      <c r="E144" s="223">
        <f t="shared" si="45"/>
        <v>0</v>
      </c>
      <c r="F144" s="225"/>
      <c r="G144" s="235" t="str">
        <f>IF(F144=0," ",(RANK(F144,$F$72:'Top 10 Hazards'!F146,0)+COUNTIF($F$72:F144,F144)-1))</f>
        <v xml:space="preserve"> </v>
      </c>
    </row>
    <row r="145" spans="5:7" hidden="1" x14ac:dyDescent="0.25">
      <c r="E145" s="223">
        <f t="shared" si="45"/>
        <v>0</v>
      </c>
      <c r="F145" s="225"/>
      <c r="G145" s="235" t="str">
        <f>IF(F145=0," ",(RANK(F145,$F$72:'Top 10 Hazards'!F146,0)+COUNTIF($F$72:F145,F145)-1))</f>
        <v xml:space="preserve"> </v>
      </c>
    </row>
    <row r="146" spans="5:7" hidden="1" x14ac:dyDescent="0.25">
      <c r="E146" s="223">
        <f t="shared" si="45"/>
        <v>0</v>
      </c>
      <c r="F146" s="225"/>
      <c r="G146" s="235" t="str">
        <f>IF(F146=0," ",(RANK(F146,$F$72:'Top 10 Hazards'!F146,0)+COUNTIF($F$72:F146,F146)-1))</f>
        <v xml:space="preserve"> </v>
      </c>
    </row>
    <row r="147" spans="5:7" hidden="1" x14ac:dyDescent="0.25">
      <c r="E147" s="223"/>
      <c r="F147" s="225"/>
      <c r="G147" s="239"/>
    </row>
    <row r="148" spans="5:7" x14ac:dyDescent="0.25">
      <c r="E148" s="223"/>
      <c r="F148" s="225"/>
      <c r="G148" s="239"/>
    </row>
    <row r="149" spans="5:7" x14ac:dyDescent="0.25">
      <c r="E149" s="223"/>
      <c r="F149" s="225"/>
      <c r="G149" s="239"/>
    </row>
    <row r="150" spans="5:7" x14ac:dyDescent="0.25">
      <c r="E150" s="223"/>
      <c r="F150" s="225"/>
      <c r="G150" s="239"/>
    </row>
    <row r="151" spans="5:7" x14ac:dyDescent="0.25">
      <c r="E151" s="223"/>
      <c r="F151" s="225"/>
      <c r="G151" s="239"/>
    </row>
    <row r="152" spans="5:7" x14ac:dyDescent="0.25">
      <c r="E152" s="223"/>
      <c r="F152" s="225"/>
      <c r="G152" s="239"/>
    </row>
    <row r="153" spans="5:7" x14ac:dyDescent="0.25">
      <c r="E153" s="223"/>
      <c r="F153" s="225"/>
    </row>
    <row r="154" spans="5:7" x14ac:dyDescent="0.25">
      <c r="E154" s="223"/>
      <c r="F154" s="225"/>
    </row>
    <row r="155" spans="5:7" x14ac:dyDescent="0.25">
      <c r="E155" s="223"/>
      <c r="F155" s="225"/>
    </row>
    <row r="156" spans="5:7" x14ac:dyDescent="0.25">
      <c r="E156" s="223"/>
      <c r="F156" s="225"/>
    </row>
    <row r="157" spans="5:7" x14ac:dyDescent="0.25">
      <c r="E157" s="223"/>
      <c r="F157" s="225"/>
    </row>
    <row r="158" spans="5:7" x14ac:dyDescent="0.25">
      <c r="E158" s="223"/>
      <c r="F158" s="225"/>
    </row>
    <row r="159" spans="5:7" x14ac:dyDescent="0.25">
      <c r="E159" s="223"/>
      <c r="F159" s="225"/>
    </row>
    <row r="160" spans="5:7" x14ac:dyDescent="0.25">
      <c r="E160" s="223"/>
      <c r="F160" s="225"/>
    </row>
  </sheetData>
  <sheetProtection algorithmName="SHA-512" hashValue="bfo0Woswe8afr9psF0Z0rG4gvqBohJyg6RCr7Ds2q2Ws0omv3Z9X5Ik/yL7hO2Zu1wb1BBu9rd/pGbP1eWDUuA==" saltValue="+Tv9BlFrUHa94bQR3j7zqA==" spinCount="100000" sheet="1" selectLockedCells="1" selectUnlockedCells="1"/>
  <protectedRanges>
    <protectedRange algorithmName="SHA-512" hashValue="WlNwGyURXPRvWs1Oe6I4KEIpu23VA9xKBjwrvR3HB5IHH9pDsgNqiH6zsRln9BNKTuzksxqE5DHWGESX3jdM9A==" saltValue="VRkL9oMATDgVcIzms1Dsmw==" spinCount="100000" sqref="E18:G29 A4:K15 G72:G146" name="Disaster Cells"/>
  </protectedRanges>
  <mergeCells count="8">
    <mergeCell ref="A38:C38"/>
    <mergeCell ref="E38:G38"/>
    <mergeCell ref="I38:K38"/>
    <mergeCell ref="A1:K1"/>
    <mergeCell ref="A4:C4"/>
    <mergeCell ref="E4:G4"/>
    <mergeCell ref="I4:K4"/>
    <mergeCell ref="E18:G18"/>
  </mergeCells>
  <pageMargins left="0.25" right="0.25" top="0.75" bottom="0.75" header="0.3" footer="0.3"/>
  <pageSetup scale="80" orientation="landscape" r:id="rId1"/>
  <headerFoot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88754-01E9-42F4-A655-9477D914830A}">
  <sheetPr>
    <tabColor theme="5" tint="0.59999389629810485"/>
    <pageSetUpPr fitToPage="1"/>
  </sheetPr>
  <dimension ref="A1:E24"/>
  <sheetViews>
    <sheetView workbookViewId="0">
      <pane ySplit="5" topLeftCell="A6" activePane="bottomLeft" state="frozen"/>
      <selection pane="bottomLeft" activeCell="E8" sqref="E8"/>
    </sheetView>
  </sheetViews>
  <sheetFormatPr defaultRowHeight="15.75" x14ac:dyDescent="0.25"/>
  <cols>
    <col min="1" max="1" width="30.125" style="190" customWidth="1"/>
    <col min="2" max="2" width="7.25" style="156" customWidth="1"/>
    <col min="3" max="3" width="7.25" style="193" customWidth="1"/>
    <col min="4" max="5" width="85.625" customWidth="1"/>
  </cols>
  <sheetData>
    <row r="1" spans="1:5" ht="18.75" x14ac:dyDescent="0.3">
      <c r="A1" s="378" t="str">
        <f>Instructions!A1</f>
        <v>Facility Name</v>
      </c>
      <c r="B1" s="378"/>
      <c r="C1" s="378"/>
      <c r="D1" s="378"/>
      <c r="E1" s="378"/>
    </row>
    <row r="2" spans="1:5" ht="18.75" x14ac:dyDescent="0.3">
      <c r="A2" s="187"/>
      <c r="B2" s="198"/>
      <c r="C2" s="191"/>
      <c r="D2" s="153"/>
      <c r="E2" s="152"/>
    </row>
    <row r="3" spans="1:5" ht="18.75" x14ac:dyDescent="0.3">
      <c r="A3" s="380" t="s">
        <v>211</v>
      </c>
      <c r="B3" s="380"/>
      <c r="C3" s="380"/>
      <c r="D3" s="380"/>
      <c r="E3" s="380"/>
    </row>
    <row r="5" spans="1:5" s="155" customFormat="1" x14ac:dyDescent="0.25">
      <c r="A5" s="188" t="s">
        <v>209</v>
      </c>
      <c r="B5" s="157" t="s">
        <v>210</v>
      </c>
      <c r="C5" s="192" t="s">
        <v>36</v>
      </c>
      <c r="D5" s="158" t="s">
        <v>149</v>
      </c>
      <c r="E5" s="158" t="s">
        <v>213</v>
      </c>
    </row>
    <row r="6" spans="1:5" ht="30" customHeight="1" x14ac:dyDescent="0.25">
      <c r="A6" s="189" t="e">
        <f ca="1">'Top 10 Hazards'!E20</f>
        <v>#NUM!</v>
      </c>
      <c r="B6" s="199">
        <v>1</v>
      </c>
      <c r="C6" s="215" t="e">
        <f ca="1">'Top 10 Hazards'!G20</f>
        <v>#NUM!</v>
      </c>
      <c r="D6" s="159"/>
      <c r="E6" s="159" t="s">
        <v>218</v>
      </c>
    </row>
    <row r="7" spans="1:5" ht="30" customHeight="1" x14ac:dyDescent="0.25">
      <c r="A7" s="189" t="e">
        <f ca="1">'Top 10 Hazards'!E21</f>
        <v>#NUM!</v>
      </c>
      <c r="B7" s="199">
        <v>2</v>
      </c>
      <c r="C7" s="215" t="e">
        <f ca="1">'Top 10 Hazards'!G21</f>
        <v>#NUM!</v>
      </c>
      <c r="D7" s="159"/>
      <c r="E7" s="159" t="s">
        <v>218</v>
      </c>
    </row>
    <row r="8" spans="1:5" ht="30" customHeight="1" x14ac:dyDescent="0.25">
      <c r="A8" s="189" t="e">
        <f ca="1">'Top 10 Hazards'!E22</f>
        <v>#NUM!</v>
      </c>
      <c r="B8" s="199">
        <v>3</v>
      </c>
      <c r="C8" s="215" t="e">
        <f ca="1">'Top 10 Hazards'!G22</f>
        <v>#NUM!</v>
      </c>
      <c r="D8" s="159"/>
      <c r="E8" s="159" t="s">
        <v>218</v>
      </c>
    </row>
    <row r="9" spans="1:5" ht="30" customHeight="1" x14ac:dyDescent="0.25">
      <c r="A9" s="189" t="e">
        <f ca="1">'Top 10 Hazards'!E23</f>
        <v>#NUM!</v>
      </c>
      <c r="B9" s="199">
        <v>4</v>
      </c>
      <c r="C9" s="215" t="e">
        <f ca="1">'Top 10 Hazards'!G23</f>
        <v>#NUM!</v>
      </c>
      <c r="D9" s="159"/>
      <c r="E9" s="159" t="s">
        <v>218</v>
      </c>
    </row>
    <row r="10" spans="1:5" ht="30" customHeight="1" x14ac:dyDescent="0.25">
      <c r="A10" s="189" t="e">
        <f ca="1">'Top 10 Hazards'!E24</f>
        <v>#NUM!</v>
      </c>
      <c r="B10" s="199">
        <v>5</v>
      </c>
      <c r="C10" s="215" t="e">
        <f ca="1">'Top 10 Hazards'!G24</f>
        <v>#NUM!</v>
      </c>
      <c r="D10" s="159"/>
      <c r="E10" s="159" t="s">
        <v>218</v>
      </c>
    </row>
    <row r="11" spans="1:5" ht="30" customHeight="1" x14ac:dyDescent="0.25">
      <c r="A11" s="189" t="e">
        <f ca="1">'Top 10 Hazards'!E25</f>
        <v>#NUM!</v>
      </c>
      <c r="B11" s="199">
        <v>6</v>
      </c>
      <c r="C11" s="215" t="e">
        <f ca="1">'Top 10 Hazards'!G25</f>
        <v>#NUM!</v>
      </c>
      <c r="D11" s="159"/>
      <c r="E11" s="159" t="s">
        <v>218</v>
      </c>
    </row>
    <row r="12" spans="1:5" ht="30" customHeight="1" x14ac:dyDescent="0.25">
      <c r="A12" s="189" t="e">
        <f ca="1">'Top 10 Hazards'!E26</f>
        <v>#NUM!</v>
      </c>
      <c r="B12" s="199">
        <v>7</v>
      </c>
      <c r="C12" s="215" t="e">
        <f ca="1">'Top 10 Hazards'!G26</f>
        <v>#NUM!</v>
      </c>
      <c r="D12" s="159"/>
      <c r="E12" s="159" t="s">
        <v>218</v>
      </c>
    </row>
    <row r="13" spans="1:5" ht="30" customHeight="1" x14ac:dyDescent="0.25">
      <c r="A13" s="189" t="e">
        <f ca="1">'Top 10 Hazards'!E27</f>
        <v>#NUM!</v>
      </c>
      <c r="B13" s="199">
        <v>8</v>
      </c>
      <c r="C13" s="215" t="e">
        <f ca="1">'Top 10 Hazards'!G27</f>
        <v>#NUM!</v>
      </c>
      <c r="D13" s="159"/>
      <c r="E13" s="159" t="s">
        <v>218</v>
      </c>
    </row>
    <row r="14" spans="1:5" ht="30" customHeight="1" x14ac:dyDescent="0.25">
      <c r="A14" s="189" t="e">
        <f ca="1">'Top 10 Hazards'!E28</f>
        <v>#NUM!</v>
      </c>
      <c r="B14" s="199">
        <v>9</v>
      </c>
      <c r="C14" s="215" t="e">
        <f ca="1">'Top 10 Hazards'!G28</f>
        <v>#NUM!</v>
      </c>
      <c r="D14" s="159"/>
      <c r="E14" s="159" t="s">
        <v>218</v>
      </c>
    </row>
    <row r="15" spans="1:5" s="197" customFormat="1" ht="30" customHeight="1" x14ac:dyDescent="0.25">
      <c r="A15" s="189" t="e">
        <f ca="1">'Top 10 Hazards'!E29</f>
        <v>#NUM!</v>
      </c>
      <c r="B15" s="199">
        <v>10</v>
      </c>
      <c r="C15" s="215" t="e">
        <f ca="1">'Top 10 Hazards'!G29</f>
        <v>#NUM!</v>
      </c>
      <c r="D15" s="159"/>
      <c r="E15" s="159" t="s">
        <v>218</v>
      </c>
    </row>
    <row r="16" spans="1:5" s="197" customFormat="1" x14ac:dyDescent="0.25">
      <c r="A16" s="194"/>
      <c r="B16" s="209"/>
      <c r="C16" s="195"/>
      <c r="D16" s="196"/>
      <c r="E16" s="196"/>
    </row>
    <row r="17" spans="1:5" s="197" customFormat="1" ht="31.5" customHeight="1" x14ac:dyDescent="0.25">
      <c r="A17" s="382" t="s">
        <v>231</v>
      </c>
      <c r="B17" s="382"/>
      <c r="C17" s="382"/>
      <c r="D17" s="382"/>
      <c r="E17" s="382"/>
    </row>
    <row r="21" spans="1:5" ht="18.75" x14ac:dyDescent="0.3">
      <c r="A21" s="381" t="s">
        <v>212</v>
      </c>
      <c r="B21" s="381"/>
      <c r="C21" s="381"/>
      <c r="D21" s="381"/>
      <c r="E21" s="381"/>
    </row>
    <row r="22" spans="1:5" x14ac:dyDescent="0.25">
      <c r="A22" s="200" t="s">
        <v>209</v>
      </c>
      <c r="B22" s="202" t="s">
        <v>210</v>
      </c>
      <c r="C22" s="203" t="s">
        <v>36</v>
      </c>
      <c r="D22" s="204" t="s">
        <v>149</v>
      </c>
      <c r="E22" s="205" t="s">
        <v>213</v>
      </c>
    </row>
    <row r="23" spans="1:5" ht="25.5" x14ac:dyDescent="0.25">
      <c r="A23" s="201" t="s">
        <v>12</v>
      </c>
      <c r="B23" s="206">
        <v>1</v>
      </c>
      <c r="C23" s="207">
        <v>0.52</v>
      </c>
      <c r="D23" s="208" t="s">
        <v>214</v>
      </c>
      <c r="E23" s="208" t="s">
        <v>216</v>
      </c>
    </row>
    <row r="24" spans="1:5" ht="51" x14ac:dyDescent="0.25">
      <c r="A24" s="201" t="s">
        <v>10</v>
      </c>
      <c r="B24" s="206">
        <v>2</v>
      </c>
      <c r="C24" s="207">
        <v>0.48</v>
      </c>
      <c r="D24" s="208" t="s">
        <v>215</v>
      </c>
      <c r="E24" s="208" t="s">
        <v>217</v>
      </c>
    </row>
  </sheetData>
  <sheetProtection algorithmName="SHA-512" hashValue="+uMDe7p6kLZlCbDLoxYsRrP3a6LAbUpBjF4GJD+pXIk2cb8r2Kvt9nL+5DJmGvsnGyB4eNDarMpmV6dIlB/bkQ==" saltValue="9WXcLPVzeyGWF6fvnet7tw==" spinCount="100000" sheet="1" selectLockedCells="1"/>
  <mergeCells count="4">
    <mergeCell ref="A1:E1"/>
    <mergeCell ref="A3:E3"/>
    <mergeCell ref="A21:E21"/>
    <mergeCell ref="A17:E17"/>
  </mergeCells>
  <pageMargins left="0.25" right="0.25" top="0.75" bottom="0.75" header="0.3" footer="0.3"/>
  <pageSetup scale="57" fitToHeight="0" orientation="landscape" r:id="rId1"/>
  <headerFoot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F5BB1828FE624E90768DA4B85F1726" ma:contentTypeVersion="13" ma:contentTypeDescription="Create a new document." ma:contentTypeScope="" ma:versionID="af1cbae15f1854c66842923ba3aa4e07">
  <xsd:schema xmlns:xsd="http://www.w3.org/2001/XMLSchema" xmlns:xs="http://www.w3.org/2001/XMLSchema" xmlns:p="http://schemas.microsoft.com/office/2006/metadata/properties" xmlns:ns3="579dd647-7bb3-400d-b6bd-5b4c8c72788d" xmlns:ns4="b5302e08-1740-4614-825c-7b793b00a0f6" targetNamespace="http://schemas.microsoft.com/office/2006/metadata/properties" ma:root="true" ma:fieldsID="314affa8353e167baaa60f0bc1115078" ns3:_="" ns4:_="">
    <xsd:import namespace="579dd647-7bb3-400d-b6bd-5b4c8c72788d"/>
    <xsd:import namespace="b5302e08-1740-4614-825c-7b793b00a0f6"/>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dd647-7bb3-400d-b6bd-5b4c8c7278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302e08-1740-4614-825c-7b793b00a0f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13C1F-6F57-4642-9050-9AEB6EF66B9F}">
  <ds:schemaRefs>
    <ds:schemaRef ds:uri="http://schemas.microsoft.com/sharepoint/v3/contenttype/forms"/>
  </ds:schemaRefs>
</ds:datastoreItem>
</file>

<file path=customXml/itemProps2.xml><?xml version="1.0" encoding="utf-8"?>
<ds:datastoreItem xmlns:ds="http://schemas.openxmlformats.org/officeDocument/2006/customXml" ds:itemID="{152D8447-55DF-41C0-A34E-E527419DAAC8}">
  <ds:schemaRefs>
    <ds:schemaRef ds:uri="http://schemas.microsoft.com/office/infopath/2007/PartnerControls"/>
    <ds:schemaRef ds:uri="http://purl.org/dc/elements/1.1/"/>
    <ds:schemaRef ds:uri="http://schemas.microsoft.com/office/2006/metadata/properties"/>
    <ds:schemaRef ds:uri="http://purl.org/dc/terms/"/>
    <ds:schemaRef ds:uri="579dd647-7bb3-400d-b6bd-5b4c8c72788d"/>
    <ds:schemaRef ds:uri="http://schemas.openxmlformats.org/package/2006/metadata/core-properties"/>
    <ds:schemaRef ds:uri="http://schemas.microsoft.com/office/2006/documentManagement/types"/>
    <ds:schemaRef ds:uri="b5302e08-1740-4614-825c-7b793b00a0f6"/>
    <ds:schemaRef ds:uri="http://www.w3.org/XML/1998/namespace"/>
    <ds:schemaRef ds:uri="http://purl.org/dc/dcmitype/"/>
  </ds:schemaRefs>
</ds:datastoreItem>
</file>

<file path=customXml/itemProps3.xml><?xml version="1.0" encoding="utf-8"?>
<ds:datastoreItem xmlns:ds="http://schemas.openxmlformats.org/officeDocument/2006/customXml" ds:itemID="{8C77197A-D3F5-419D-8276-2C3DC2BDD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dd647-7bb3-400d-b6bd-5b4c8c72788d"/>
    <ds:schemaRef ds:uri="b5302e08-1740-4614-825c-7b793b00a0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Scoring Scale</vt:lpstr>
      <vt:lpstr>Natural</vt:lpstr>
      <vt:lpstr>Technological</vt:lpstr>
      <vt:lpstr>Human</vt:lpstr>
      <vt:lpstr>Facility Summary</vt:lpstr>
      <vt:lpstr>Top 10 Hazards</vt:lpstr>
      <vt:lpstr>Top 10 Mitigation Plans</vt:lpstr>
      <vt:lpstr>'Facility Summary'!Print_Area</vt:lpstr>
      <vt:lpstr>Human!Print_Area</vt:lpstr>
      <vt:lpstr>Instructions!Print_Area</vt:lpstr>
      <vt:lpstr>Natural!Print_Area</vt:lpstr>
      <vt:lpstr>'Scoring Scale'!Print_Area</vt:lpstr>
      <vt:lpstr>Technological!Print_Area</vt:lpstr>
      <vt:lpstr>'Top 10 Hazards'!Print_Area</vt:lpstr>
      <vt:lpstr>'Top 10 Mitigation Plans'!Print_Area</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Jason Belden</cp:lastModifiedBy>
  <cp:lastPrinted>2021-08-27T19:07:38Z</cp:lastPrinted>
  <dcterms:created xsi:type="dcterms:W3CDTF">2016-02-24T03:55:36Z</dcterms:created>
  <dcterms:modified xsi:type="dcterms:W3CDTF">2022-03-29T21:08:32Z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0x010100E3F5BB1828FE624E90768DA4B85F1726</vt:lpwstr>
  </property>
  <property fmtid="{D5CDD505-2E9C-101B-9397-08002B2CF9AE}" pid="3" name="Audience1">
    <vt:lpwstr/>
  </property>
  <property fmtid="{D5CDD505-2E9C-101B-9397-08002B2CF9AE}" pid="4" name="Topic">
    <vt:lpwstr/>
  </property>
</Properties>
</file>