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20" activeTab="0"/>
  </bookViews>
  <sheets>
    <sheet name="Instructions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<sst xmlns="http://schemas.openxmlformats.org/spreadsheetml/2006/main" count="252" uniqueCount="160">
  <si>
    <t>EVENT</t>
  </si>
  <si>
    <t>PROBABILITY</t>
  </si>
  <si>
    <t>Hurricane</t>
  </si>
  <si>
    <t>Tornado</t>
  </si>
  <si>
    <t>Severe Thunderstorm</t>
  </si>
  <si>
    <t>Snow Fall</t>
  </si>
  <si>
    <t>Blizzard</t>
  </si>
  <si>
    <t>Ice Storm</t>
  </si>
  <si>
    <t>Earthquake</t>
  </si>
  <si>
    <t>Tidal Wave</t>
  </si>
  <si>
    <t>Temperature Extremes</t>
  </si>
  <si>
    <t>Drought</t>
  </si>
  <si>
    <t>Flood, External</t>
  </si>
  <si>
    <t>Wild Fire</t>
  </si>
  <si>
    <t>Landslide</t>
  </si>
  <si>
    <t>Volcano</t>
  </si>
  <si>
    <t>Epidemic</t>
  </si>
  <si>
    <t>Electrical Failure</t>
  </si>
  <si>
    <t>Generator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</si>
  <si>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</si>
  <si>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</si>
  <si>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</si>
  <si>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</si>
  <si>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</si>
  <si>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</si>
  <si>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</si>
  <si>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</si>
  <si>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</si>
  <si>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</si>
  <si>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</si>
  <si>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</si>
  <si>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</si>
  <si>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</si>
  <si>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</si>
  <si>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Structural Damage</t>
  </si>
  <si>
    <t>Mass Casualty Incident (trauma)</t>
  </si>
  <si>
    <t>Mass Casualty Incident (medical/infectious)</t>
  </si>
  <si>
    <t>Terrorism, Biological</t>
  </si>
  <si>
    <t>VIP Situation</t>
  </si>
  <si>
    <t>Infant Abduction</t>
  </si>
  <si>
    <t>Hostage Situation</t>
  </si>
  <si>
    <t>Civil Disturbance</t>
  </si>
  <si>
    <t>Labor Action</t>
  </si>
  <si>
    <t>Forensic Admission</t>
  </si>
  <si>
    <t>Bomb Threat</t>
  </si>
  <si>
    <t>Terrorism, Chemical</t>
  </si>
  <si>
    <t xml:space="preserve"> </t>
  </si>
  <si>
    <t>Natural</t>
  </si>
  <si>
    <t>Technological</t>
  </si>
  <si>
    <t>Human</t>
  </si>
  <si>
    <t>Hazmat</t>
  </si>
  <si>
    <t>SUMMARY OF MEDICAL CENTER HAZARDS ANALYSIS</t>
  </si>
  <si>
    <t>Supply Shortage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</si>
  <si>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</si>
  <si>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</si>
  <si>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</si>
  <si>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</si>
  <si>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</si>
  <si>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</si>
  <si>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</si>
  <si>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</si>
  <si>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</si>
  <si>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</si>
  <si>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</si>
  <si>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</si>
  <si>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</si>
  <si>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</si>
  <si>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</si>
  <si>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</si>
  <si>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</si>
  <si>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</si>
  <si>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</si>
  <si>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</si>
  <si>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</si>
  <si>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</si>
  <si>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</si>
  <si>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HAZARD AND VULNERABILITY ASSESSMENT TOOL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</si>
  <si>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</si>
  <si>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</si>
  <si>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</si>
  <si>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</si>
  <si>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</si>
  <si>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</si>
  <si>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</si>
  <si>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</si>
  <si>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t>Scope of response capability</t>
  </si>
  <si>
    <t>Historical evaluation of response success</t>
  </si>
  <si>
    <t>Potential for staff death or injury</t>
  </si>
  <si>
    <t>Potential for patient death or injury</t>
  </si>
  <si>
    <t>Business interruption</t>
  </si>
  <si>
    <t>Employees unable to report to work</t>
  </si>
  <si>
    <t>Customers unable to reach facility</t>
  </si>
  <si>
    <t>Imposition of fines and penalties or legal costs</t>
  </si>
  <si>
    <t>Cost to replace</t>
  </si>
  <si>
    <t>Cost to set up temporary replacement</t>
  </si>
  <si>
    <t>Cost to repair</t>
  </si>
  <si>
    <t>Staff availability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</si>
  <si>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</si>
  <si>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</si>
  <si>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</si>
  <si>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</si>
  <si>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</si>
  <si>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</si>
  <si>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</si>
  <si>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</si>
  <si>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</si>
  <si>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</si>
  <si>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</si>
  <si>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</si>
  <si>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</si>
  <si>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</si>
  <si>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</si>
  <si>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</si>
  <si>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</si>
  <si>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</si>
  <si>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</si>
  <si>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Dam Inundation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</si>
  <si>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</si>
  <si>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</si>
  <si>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</si>
  <si>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</si>
  <si>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</si>
  <si>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Large Internal Spill</t>
  </si>
  <si>
    <t>Chemical Exposure, External</t>
  </si>
  <si>
    <t>Terrorism, Radiologic</t>
  </si>
  <si>
    <t>Small-Medium Sized Internal Spill</t>
  </si>
  <si>
    <r>
      <t>Mass Casualty Hazmat Incident</t>
    </r>
    <r>
      <rPr>
        <i/>
        <sz val="8"/>
        <rFont val="Arial"/>
        <family val="2"/>
      </rPr>
      <t xml:space="preserve"> (From historic events at your MC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</si>
  <si>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</si>
  <si>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 xml:space="preserve">Radiologic Exposure, Internal </t>
  </si>
  <si>
    <t>Radiologic Exposure, External</t>
  </si>
  <si>
    <t>Interuption of services</t>
  </si>
  <si>
    <t>Total for Facility</t>
  </si>
  <si>
    <t>Time to recover</t>
  </si>
  <si>
    <t>Reputation and public image</t>
  </si>
  <si>
    <t>Financial impact/burden</t>
  </si>
  <si>
    <t>Frequency of drills</t>
  </si>
  <si>
    <t>Availability of alternate sources for critical supplies/services</t>
  </si>
  <si>
    <t>Types of supplies on hand/will they meet need?</t>
  </si>
  <si>
    <t>Volume of supplies on hand/will they meet need?</t>
  </si>
  <si>
    <t>Internal resources ability to withstand disasters/survivability</t>
  </si>
  <si>
    <t>Types of agreements with community agencies/drills?</t>
  </si>
  <si>
    <r>
      <t xml:space="preserve">Issues to consider for </t>
    </r>
    <r>
      <rPr>
        <b/>
        <sz val="11"/>
        <rFont val="Arial"/>
        <family val="2"/>
      </rPr>
      <t>probability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</si>
  <si>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response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</si>
  <si>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human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</si>
  <si>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property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</si>
  <si>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business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</si>
  <si>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preparedness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</si>
  <si>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internal resources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</si>
  <si>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external resources</t>
    </r>
    <r>
      <rPr>
        <sz val="11"/>
        <rFont val="Arial"/>
        <family val="2"/>
      </rPr>
      <t xml:space="preserve"> include, but are not limited to:</t>
    </r>
  </si>
  <si>
    <t xml:space="preserve">organizations using this tool are solely responsible for any hazard assessment and </t>
  </si>
  <si>
    <t xml:space="preserve">substitute for a comprehensive emergency preparedness program.  Individuals or </t>
  </si>
  <si>
    <t xml:space="preserve">the hazard specific scale.  Assume each event incident occurs at the worst </t>
  </si>
  <si>
    <t>possible time (e.g. during peak patient loads).</t>
  </si>
  <si>
    <t>This document is a sample Hazard Vulnerability Analysis tool.  It is not a</t>
  </si>
  <si>
    <t>compliance with applicable laws and regulations.</t>
  </si>
  <si>
    <t xml:space="preserve">Complete all worksheets including Natural, Technological, Human and Hazmat.  </t>
  </si>
  <si>
    <t>The summary section will automatically provide your specific and overall relative threat.</t>
  </si>
  <si>
    <t xml:space="preserve">This document is a sample Hazard Vulnerability Analysis tool.  It is not asubstitute for a comprehensive emergency preparedness program.  </t>
  </si>
  <si>
    <t>Individuals or organizations using this tool are solely responsible for any hazard assessment and compliance with applicable laws and regulations.</t>
  </si>
  <si>
    <t>Please note specific score criteria on each work sheet to ensure accurate recording.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</si>
</sst>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sz val="11.7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top" wrapText="1"/>
      <protection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0" fontId="13" fillId="0" borderId="18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14" fillId="37" borderId="14" xfId="0" applyFont="1" applyFill="1" applyBorder="1" applyAlignment="1" applyProtection="1">
      <alignment horizontal="left" vertical="center" wrapText="1" indent="1"/>
      <protection/>
    </xf>
    <xf numFmtId="0" fontId="14" fillId="37" borderId="31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center" vertical="center" wrapText="1"/>
      <protection locked="0"/>
    </xf>
    <xf numFmtId="2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12" fillId="38" borderId="3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3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 inden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2" fillId="38" borderId="33" xfId="0" applyFont="1" applyFill="1" applyBorder="1" applyAlignment="1" applyProtection="1">
      <alignment horizontal="center" vertical="center" wrapText="1"/>
      <protection/>
    </xf>
    <xf numFmtId="0" fontId="12" fillId="38" borderId="33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14" xfId="0" applyFont="1" applyFill="1" applyBorder="1" applyAlignment="1" applyProtection="1">
      <alignment horizontal="center" vertical="center" wrapText="1"/>
      <protection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2" fontId="3" fillId="0" borderId="41" xfId="0" applyNumberFormat="1" applyFont="1" applyBorder="1" applyAlignment="1" applyProtection="1">
      <alignment horizontal="left" vertical="center"/>
      <protection/>
    </xf>
    <xf numFmtId="2" fontId="3" fillId="0" borderId="42" xfId="0" applyNumberFormat="1" applyFont="1" applyBorder="1" applyAlignment="1" applyProtection="1">
      <alignment horizontal="left" vertical="center"/>
      <protection/>
    </xf>
    <xf numFmtId="2" fontId="3" fillId="0" borderId="43" xfId="0" applyNumberFormat="1" applyFont="1" applyBorder="1" applyAlignment="1" applyProtection="1">
      <alignment horizontal="left" vertical="center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2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12" fillId="37" borderId="14" xfId="0" applyFont="1" applyFill="1" applyBorder="1" applyAlignment="1" applyProtection="1">
      <alignment horizontal="center" vertical="center" wrapText="1"/>
      <protection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12" fillId="38" borderId="3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top" wrapText="1"/>
      <protection/>
    </xf>
    <xf numFmtId="0" fontId="2" fillId="37" borderId="49" xfId="0" applyFont="1" applyFill="1" applyBorder="1" applyAlignment="1" applyProtection="1">
      <alignment horizontal="center" vertical="center" wrapText="1"/>
      <protection/>
    </xf>
    <xf numFmtId="0" fontId="12" fillId="37" borderId="49" xfId="0" applyFont="1" applyFill="1" applyBorder="1" applyAlignment="1" applyProtection="1">
      <alignment horizontal="center" vertical="center" wrapText="1"/>
      <protection/>
    </xf>
    <xf numFmtId="0" fontId="14" fillId="37" borderId="49" xfId="0" applyFont="1" applyFill="1" applyBorder="1" applyAlignment="1" applyProtection="1">
      <alignment horizontal="left" vertical="center" wrapText="1" indent="1"/>
      <protection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12" fillId="37" borderId="37" xfId="0" applyFont="1" applyFill="1" applyBorder="1" applyAlignment="1" applyProtection="1">
      <alignment horizontal="center" vertical="center" wrapText="1"/>
      <protection/>
    </xf>
    <xf numFmtId="0" fontId="14" fillId="37" borderId="37" xfId="0" applyFont="1" applyFill="1" applyBorder="1" applyAlignment="1" applyProtection="1">
      <alignment horizontal="left" vertical="center" wrapText="1" indent="1"/>
      <protection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wrapText="1"/>
      <protection/>
    </xf>
    <xf numFmtId="2" fontId="2" fillId="0" borderId="0" xfId="0" applyNumberFormat="1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left"/>
      <protection/>
    </xf>
    <xf numFmtId="0" fontId="0" fillId="34" borderId="15" xfId="0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0" fillId="36" borderId="15" xfId="0" applyFill="1" applyBorder="1" applyAlignment="1" applyProtection="1">
      <alignment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/>
    </xf>
    <xf numFmtId="9" fontId="2" fillId="36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wrapText="1" indent="1"/>
      <protection/>
    </xf>
    <xf numFmtId="0" fontId="13" fillId="0" borderId="53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horizontal="left" wrapText="1" indent="1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3" fillId="36" borderId="54" xfId="0" applyFont="1" applyFill="1" applyBorder="1" applyAlignment="1" applyProtection="1">
      <alignment horizontal="center" textRotation="90" wrapText="1"/>
      <protection/>
    </xf>
    <xf numFmtId="0" fontId="12" fillId="0" borderId="0" xfId="0" applyFont="1" applyAlignment="1" applyProtection="1">
      <alignment horizontal="left" textRotation="90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36" borderId="55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40" borderId="56" xfId="0" applyFont="1" applyFill="1" applyBorder="1" applyAlignment="1" applyProtection="1">
      <alignment vertical="center" wrapText="1"/>
      <protection/>
    </xf>
    <xf numFmtId="2" fontId="3" fillId="40" borderId="57" xfId="0" applyNumberFormat="1" applyFont="1" applyFill="1" applyBorder="1" applyAlignment="1" applyProtection="1">
      <alignment horizontal="center" vertical="center"/>
      <protection/>
    </xf>
    <xf numFmtId="2" fontId="3" fillId="40" borderId="5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Continuous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Relative Risk to Medical Center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835"/>
          <c:w val="0.906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5058297"/>
        <c:axId val="45524674"/>
      </c:bar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297"/>
        <c:crossesAt val="1"/>
        <c:crossBetween val="between"/>
        <c:dispUnits/>
        <c:minorUnit val="0.0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Medical Center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825"/>
          <c:w val="0.9152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7068883"/>
        <c:axId val="63619948"/>
      </c:bar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8883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1</xdr:col>
      <xdr:colOff>314325</xdr:colOff>
      <xdr:row>1</xdr:row>
      <xdr:rowOff>257175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19050</xdr:rowOff>
    </xdr:from>
    <xdr:to>
      <xdr:col>10</xdr:col>
      <xdr:colOff>314325</xdr:colOff>
      <xdr:row>1</xdr:row>
      <xdr:rowOff>257175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90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161925</xdr:rowOff>
    </xdr:from>
    <xdr:to>
      <xdr:col>8</xdr:col>
      <xdr:colOff>1323975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19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771525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238125</xdr:rowOff>
    </xdr:from>
    <xdr:to>
      <xdr:col>8</xdr:col>
      <xdr:colOff>781050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381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685800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6</xdr:col>
      <xdr:colOff>542925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71750"/>
        <a:ext cx="6619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43550"/>
        <a:ext cx="6619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390525</xdr:colOff>
      <xdr:row>26</xdr:row>
      <xdr:rowOff>114300</xdr:rowOff>
    </xdr:from>
    <xdr:to>
      <xdr:col>6</xdr:col>
      <xdr:colOff>400050</xdr:colOff>
      <xdr:row>28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82930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</xdr:row>
      <xdr:rowOff>104775</xdr:rowOff>
    </xdr:from>
    <xdr:to>
      <xdr:col>6</xdr:col>
      <xdr:colOff>371475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905125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1333500</xdr:colOff>
      <xdr:row>1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tabSelected="1" zoomScale="85" zoomScaleNormal="85" zoomScalePageLayoutView="0" workbookViewId="0" topLeftCell="A2">
      <selection activeCell="A2" sqref="A2"/>
    </sheetView>
  </sheetViews>
  <sheetFormatPr defaultColWidth="9.140625" defaultRowHeight="12.75"/>
  <sheetData>
    <row r="1" ht="24.75" customHeight="1" hidden="1"/>
    <row r="2" spans="2:18" ht="25.5" customHeight="1">
      <c r="B2" s="1" t="s">
        <v>62</v>
      </c>
      <c r="C2" s="1"/>
      <c r="D2" s="1"/>
      <c r="E2" s="1"/>
      <c r="F2" s="1"/>
      <c r="G2" s="1"/>
      <c r="H2" s="1"/>
      <c r="I2" s="1"/>
      <c r="K2" s="1" t="s">
        <v>62</v>
      </c>
      <c r="L2" s="156"/>
      <c r="M2" s="156"/>
      <c r="N2" s="156"/>
      <c r="O2" s="156"/>
      <c r="P2" s="156"/>
      <c r="Q2" s="156"/>
      <c r="R2" s="156"/>
    </row>
    <row r="3" s="154" customFormat="1" ht="14.25"/>
    <row r="4" spans="1:10" s="154" customFormat="1" ht="15">
      <c r="A4" s="155" t="s">
        <v>153</v>
      </c>
      <c r="B4" s="155"/>
      <c r="C4" s="155"/>
      <c r="D4" s="155"/>
      <c r="E4" s="155"/>
      <c r="F4" s="155"/>
      <c r="J4" s="154" t="s">
        <v>146</v>
      </c>
    </row>
    <row r="5" spans="1:11" s="154" customFormat="1" ht="14.25">
      <c r="A5" s="155" t="s">
        <v>150</v>
      </c>
      <c r="B5" s="155"/>
      <c r="C5" s="155"/>
      <c r="D5" s="155"/>
      <c r="E5" s="155"/>
      <c r="F5" s="155"/>
      <c r="J5" s="154">
        <v>1</v>
      </c>
      <c r="K5" s="154" t="s">
        <v>57</v>
      </c>
    </row>
    <row r="6" spans="1:11" s="154" customFormat="1" ht="14.25">
      <c r="A6" s="155" t="s">
        <v>149</v>
      </c>
      <c r="B6" s="155"/>
      <c r="C6" s="155"/>
      <c r="D6" s="155"/>
      <c r="E6" s="155"/>
      <c r="F6" s="155"/>
      <c r="J6" s="154">
        <v>2</v>
      </c>
      <c r="K6" s="154" t="s">
        <v>135</v>
      </c>
    </row>
    <row r="7" spans="1:11" s="154" customFormat="1" ht="14.25">
      <c r="A7" s="155" t="s">
        <v>154</v>
      </c>
      <c r="B7" s="155"/>
      <c r="C7" s="155"/>
      <c r="D7" s="155"/>
      <c r="E7" s="155"/>
      <c r="F7" s="155"/>
      <c r="J7" s="154">
        <v>3</v>
      </c>
      <c r="K7" s="154" t="s">
        <v>58</v>
      </c>
    </row>
    <row r="8" spans="10:11" s="154" customFormat="1" ht="14.25">
      <c r="J8" s="154">
        <v>4</v>
      </c>
      <c r="K8" s="154" t="s">
        <v>59</v>
      </c>
    </row>
    <row r="9" spans="1:11" s="154" customFormat="1" ht="15">
      <c r="A9" s="153" t="s">
        <v>53</v>
      </c>
      <c r="J9" s="154">
        <v>5</v>
      </c>
      <c r="K9" s="154" t="s">
        <v>136</v>
      </c>
    </row>
    <row r="10" s="154" customFormat="1" ht="3" customHeight="1">
      <c r="A10" s="154" t="s">
        <v>46</v>
      </c>
    </row>
    <row r="11" s="154" customFormat="1" ht="14.25">
      <c r="A11" s="154" t="s">
        <v>101</v>
      </c>
    </row>
    <row r="12" spans="1:10" s="154" customFormat="1" ht="15">
      <c r="A12" s="154" t="s">
        <v>151</v>
      </c>
      <c r="J12" s="154" t="s">
        <v>147</v>
      </c>
    </row>
    <row r="13" spans="1:11" s="154" customFormat="1" ht="14.25">
      <c r="A13" s="154" t="s">
        <v>152</v>
      </c>
      <c r="J13" s="154">
        <v>1</v>
      </c>
      <c r="K13" s="154" t="s">
        <v>137</v>
      </c>
    </row>
    <row r="14" spans="10:11" s="154" customFormat="1" ht="14.25">
      <c r="J14" s="154">
        <v>2</v>
      </c>
      <c r="K14" s="154" t="s">
        <v>138</v>
      </c>
    </row>
    <row r="15" spans="1:11" s="154" customFormat="1" ht="14.25">
      <c r="A15" s="154" t="s">
        <v>159</v>
      </c>
      <c r="J15" s="154">
        <v>3</v>
      </c>
      <c r="K15" s="154" t="s">
        <v>96</v>
      </c>
    </row>
    <row r="16" spans="10:11" s="154" customFormat="1" ht="14.25">
      <c r="J16" s="154">
        <v>4</v>
      </c>
      <c r="K16" s="154" t="s">
        <v>100</v>
      </c>
    </row>
    <row r="17" spans="1:11" s="154" customFormat="1" ht="15">
      <c r="A17" s="154" t="s">
        <v>141</v>
      </c>
      <c r="J17" s="154">
        <v>5</v>
      </c>
      <c r="K17" s="154" t="s">
        <v>60</v>
      </c>
    </row>
    <row r="18" spans="1:11" s="154" customFormat="1" ht="14.25">
      <c r="A18" s="154">
        <v>1</v>
      </c>
      <c r="B18" s="154" t="s">
        <v>54</v>
      </c>
      <c r="J18" s="154">
        <v>6</v>
      </c>
      <c r="K18" s="154" t="s">
        <v>139</v>
      </c>
    </row>
    <row r="19" spans="1:2" s="154" customFormat="1" ht="14.25">
      <c r="A19" s="154">
        <v>2</v>
      </c>
      <c r="B19" s="154" t="s">
        <v>55</v>
      </c>
    </row>
    <row r="20" spans="1:10" s="154" customFormat="1" ht="15">
      <c r="A20" s="154">
        <v>3</v>
      </c>
      <c r="B20" s="154" t="s">
        <v>56</v>
      </c>
      <c r="J20" s="154" t="s">
        <v>148</v>
      </c>
    </row>
    <row r="21" spans="10:11" s="154" customFormat="1" ht="12.75" customHeight="1">
      <c r="J21" s="154">
        <v>1</v>
      </c>
      <c r="K21" s="154" t="s">
        <v>140</v>
      </c>
    </row>
    <row r="22" spans="1:11" s="154" customFormat="1" ht="15">
      <c r="A22" s="154" t="s">
        <v>142</v>
      </c>
      <c r="J22" s="154">
        <v>2</v>
      </c>
      <c r="K22" s="154" t="s">
        <v>97</v>
      </c>
    </row>
    <row r="23" spans="1:11" s="154" customFormat="1" ht="14.25">
      <c r="A23" s="154">
        <v>1</v>
      </c>
      <c r="B23" s="154" t="s">
        <v>102</v>
      </c>
      <c r="J23" s="154">
        <v>3</v>
      </c>
      <c r="K23" s="154" t="s">
        <v>98</v>
      </c>
    </row>
    <row r="24" spans="1:11" s="154" customFormat="1" ht="14.25">
      <c r="A24" s="154">
        <v>2</v>
      </c>
      <c r="B24" s="154" t="s">
        <v>85</v>
      </c>
      <c r="J24" s="154">
        <v>4</v>
      </c>
      <c r="K24" s="154" t="s">
        <v>99</v>
      </c>
    </row>
    <row r="25" spans="1:11" s="154" customFormat="1" ht="14.25">
      <c r="A25" s="154">
        <v>3</v>
      </c>
      <c r="B25" s="154" t="s">
        <v>86</v>
      </c>
      <c r="J25" s="154">
        <v>5</v>
      </c>
      <c r="K25" s="154" t="s">
        <v>61</v>
      </c>
    </row>
    <row r="26" s="154" customFormat="1" ht="4.5" customHeight="1"/>
    <row r="27" spans="1:10" s="154" customFormat="1" ht="15">
      <c r="A27" s="154" t="s">
        <v>143</v>
      </c>
      <c r="J27" s="154" t="s">
        <v>155</v>
      </c>
    </row>
    <row r="28" spans="1:10" s="154" customFormat="1" ht="14.25">
      <c r="A28" s="154">
        <v>1</v>
      </c>
      <c r="B28" s="154" t="s">
        <v>87</v>
      </c>
      <c r="J28" s="154" t="s">
        <v>156</v>
      </c>
    </row>
    <row r="29" spans="1:2" s="154" customFormat="1" ht="14.25">
      <c r="A29" s="154">
        <v>2</v>
      </c>
      <c r="B29" s="154" t="s">
        <v>88</v>
      </c>
    </row>
    <row r="30" s="154" customFormat="1" ht="4.5" customHeight="1"/>
    <row r="31" s="154" customFormat="1" ht="15">
      <c r="A31" s="154" t="s">
        <v>144</v>
      </c>
    </row>
    <row r="32" spans="1:2" s="154" customFormat="1" ht="14.25">
      <c r="A32" s="154">
        <v>1</v>
      </c>
      <c r="B32" s="154" t="s">
        <v>93</v>
      </c>
    </row>
    <row r="33" spans="1:2" s="154" customFormat="1" ht="14.25">
      <c r="A33" s="154">
        <v>2</v>
      </c>
      <c r="B33" s="154" t="s">
        <v>94</v>
      </c>
    </row>
    <row r="34" spans="1:2" s="154" customFormat="1" ht="14.25">
      <c r="A34" s="154">
        <v>3</v>
      </c>
      <c r="B34" s="154" t="s">
        <v>95</v>
      </c>
    </row>
    <row r="35" spans="1:2" s="154" customFormat="1" ht="14.25">
      <c r="A35" s="154">
        <v>4</v>
      </c>
      <c r="B35" s="154" t="s">
        <v>132</v>
      </c>
    </row>
    <row r="36" s="154" customFormat="1" ht="6" customHeight="1"/>
    <row r="37" s="154" customFormat="1" ht="15">
      <c r="A37" s="154" t="s">
        <v>145</v>
      </c>
    </row>
    <row r="38" spans="1:2" s="154" customFormat="1" ht="14.25">
      <c r="A38" s="154">
        <v>1</v>
      </c>
      <c r="B38" s="154" t="s">
        <v>89</v>
      </c>
    </row>
    <row r="39" spans="1:2" s="154" customFormat="1" ht="14.25">
      <c r="A39" s="154">
        <v>2</v>
      </c>
      <c r="B39" s="154" t="s">
        <v>90</v>
      </c>
    </row>
    <row r="40" spans="1:2" s="154" customFormat="1" ht="14.25">
      <c r="A40" s="154">
        <v>3</v>
      </c>
      <c r="B40" s="154" t="s">
        <v>91</v>
      </c>
    </row>
    <row r="41" spans="1:2" s="154" customFormat="1" ht="14.25">
      <c r="A41" s="154">
        <v>4</v>
      </c>
      <c r="B41" s="154" t="s">
        <v>103</v>
      </c>
    </row>
    <row r="42" spans="1:2" s="154" customFormat="1" ht="14.25">
      <c r="A42" s="154">
        <v>5</v>
      </c>
      <c r="B42" s="154" t="s">
        <v>92</v>
      </c>
    </row>
    <row r="43" spans="1:2" s="154" customFormat="1" ht="14.25">
      <c r="A43" s="154">
        <v>6</v>
      </c>
      <c r="B43" s="154" t="s">
        <v>104</v>
      </c>
    </row>
    <row r="44" spans="1:2" s="154" customFormat="1" ht="14.25">
      <c r="A44" s="154">
        <v>7</v>
      </c>
      <c r="B44" s="154" t="s">
        <v>105</v>
      </c>
    </row>
    <row r="45" spans="1:2" s="154" customFormat="1" ht="14.25">
      <c r="A45" s="154">
        <v>8</v>
      </c>
      <c r="B45" s="154" t="s">
        <v>133</v>
      </c>
    </row>
    <row r="46" spans="1:2" s="154" customFormat="1" ht="14.25">
      <c r="A46" s="154">
        <v>9</v>
      </c>
      <c r="B46" s="154" t="s">
        <v>134</v>
      </c>
    </row>
    <row r="47" s="154" customFormat="1" ht="6.75" customHeight="1"/>
    <row r="48" s="154" customFormat="1" ht="14.25"/>
    <row r="49" s="154" customFormat="1" ht="14.25"/>
    <row r="50" s="154" customFormat="1" ht="14.25"/>
    <row r="51" s="154" customFormat="1" ht="14.25"/>
    <row r="52" s="154" customFormat="1" ht="14.25"/>
    <row r="53" s="154" customFormat="1" ht="14.25"/>
    <row r="54" s="154" customFormat="1" ht="3.75" customHeight="1"/>
    <row r="55" s="154" customFormat="1" ht="14.25"/>
    <row r="56" s="154" customFormat="1" ht="14.25"/>
    <row r="57" s="154" customFormat="1" ht="14.25"/>
    <row r="58" s="154" customFormat="1" ht="14.25"/>
    <row r="59" s="154" customFormat="1" ht="14.25"/>
    <row r="60" s="154" customFormat="1" ht="14.25"/>
    <row r="61" s="154" customFormat="1" ht="14.25"/>
    <row r="62" s="154" customFormat="1" ht="7.5" customHeight="1"/>
    <row r="63" s="154" customFormat="1" ht="14.25"/>
    <row r="64" s="154" customFormat="1" ht="14.25"/>
    <row r="65" s="154" customFormat="1" ht="14.25"/>
    <row r="66" s="154" customFormat="1" ht="14.25"/>
    <row r="67" s="154" customFormat="1" ht="14.25"/>
    <row r="68" s="154" customFormat="1" ht="14.25"/>
    <row r="69" s="154" customFormat="1" ht="9" customHeight="1"/>
    <row r="70" s="154" customFormat="1" ht="14.25"/>
    <row r="71" s="154" customFormat="1" ht="14.25"/>
    <row r="72" s="154" customFormat="1" ht="14.25"/>
    <row r="73" s="154" customFormat="1" ht="14.25"/>
    <row r="74" s="152" customFormat="1" ht="12"/>
  </sheetData>
  <sheetProtection/>
  <printOptions/>
  <pageMargins left="0.75" right="0.75" top="0.5" bottom="0.5" header="0.5" footer="0.25"/>
  <pageSetup horizontalDpi="300" verticalDpi="300" orientation="portrait" r:id="rId2"/>
  <headerFooter alignWithMargins="0">
    <oddFooter>&amp;L&amp;8© 2001 Kaiser Foundation Health Plan, Inc.&amp;R&amp;"Arial,Italic"&amp;8&amp;F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3" customWidth="1"/>
    <col min="2" max="8" width="12.28125" style="3" customWidth="1"/>
    <col min="9" max="9" width="20.8515625" style="3" customWidth="1"/>
    <col min="10" max="10" width="6.00390625" style="3" customWidth="1"/>
    <col min="11" max="11" width="4.8515625" style="3" customWidth="1"/>
    <col min="12" max="12" width="5.00390625" style="3" customWidth="1"/>
    <col min="13" max="16384" width="9.140625" style="3" customWidth="1"/>
  </cols>
  <sheetData>
    <row r="1" spans="1:9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</row>
    <row r="2" spans="1:9" ht="27" customHeight="1" thickBot="1">
      <c r="A2" s="52" t="s">
        <v>73</v>
      </c>
      <c r="B2" s="2"/>
      <c r="C2" s="2"/>
      <c r="D2" s="2"/>
      <c r="E2" s="2"/>
      <c r="F2" s="2"/>
      <c r="G2" s="2"/>
      <c r="H2" s="2"/>
      <c r="I2" s="2"/>
    </row>
    <row r="3" spans="1:9" ht="17.25" customHeight="1" thickBot="1">
      <c r="A3" s="22"/>
      <c r="B3" s="74"/>
      <c r="C3" s="19" t="s">
        <v>106</v>
      </c>
      <c r="D3" s="21"/>
      <c r="E3" s="20"/>
      <c r="F3" s="21"/>
      <c r="G3" s="21"/>
      <c r="H3" s="20"/>
      <c r="I3" s="46"/>
    </row>
    <row r="4" spans="1:9" s="16" customFormat="1" ht="27.75" customHeight="1" thickBot="1">
      <c r="A4" s="23" t="s">
        <v>0</v>
      </c>
      <c r="B4" s="75" t="s">
        <v>1</v>
      </c>
      <c r="C4" s="78" t="s">
        <v>64</v>
      </c>
      <c r="D4" s="79" t="s">
        <v>63</v>
      </c>
      <c r="E4" s="80" t="s">
        <v>65</v>
      </c>
      <c r="F4" s="76" t="s">
        <v>66</v>
      </c>
      <c r="G4" s="84" t="s">
        <v>107</v>
      </c>
      <c r="H4" s="86" t="s">
        <v>108</v>
      </c>
      <c r="I4" s="44" t="s">
        <v>67</v>
      </c>
    </row>
    <row r="5" spans="1:9" s="5" customFormat="1" ht="34.5" customHeight="1" thickBot="1">
      <c r="A5" s="4"/>
      <c r="B5" s="39" t="s">
        <v>72</v>
      </c>
      <c r="C5" s="81" t="s">
        <v>69</v>
      </c>
      <c r="D5" s="82" t="s">
        <v>70</v>
      </c>
      <c r="E5" s="107" t="s">
        <v>130</v>
      </c>
      <c r="F5" s="77" t="s">
        <v>71</v>
      </c>
      <c r="G5" s="85" t="s">
        <v>109</v>
      </c>
      <c r="H5" s="87" t="s">
        <v>74</v>
      </c>
      <c r="I5" s="45" t="s">
        <v>75</v>
      </c>
    </row>
    <row r="6" spans="1:9" s="18" customFormat="1" ht="47.25" customHeight="1" thickBot="1">
      <c r="A6" s="15" t="s">
        <v>83</v>
      </c>
      <c r="B6" s="83" t="s">
        <v>82</v>
      </c>
      <c r="C6" s="55" t="s">
        <v>84</v>
      </c>
      <c r="D6" s="69" t="s">
        <v>80</v>
      </c>
      <c r="E6" s="68" t="s">
        <v>81</v>
      </c>
      <c r="F6" s="91" t="s">
        <v>113</v>
      </c>
      <c r="G6" s="92" t="s">
        <v>114</v>
      </c>
      <c r="H6" s="93" t="s">
        <v>115</v>
      </c>
      <c r="I6" s="88" t="s">
        <v>110</v>
      </c>
    </row>
    <row r="7" spans="1:9" s="6" customFormat="1" ht="16.5" customHeight="1">
      <c r="A7" s="31" t="s">
        <v>2</v>
      </c>
      <c r="B7" s="40"/>
      <c r="C7" s="40"/>
      <c r="D7" s="35"/>
      <c r="E7" s="42"/>
      <c r="F7" s="35"/>
      <c r="G7" s="72"/>
      <c r="H7" s="34"/>
      <c r="I7" s="89">
        <f>SUM((B7/3)*((C7+D7+E7+F7+G7+H7)/18))</f>
        <v>0</v>
      </c>
    </row>
    <row r="8" spans="1:9" s="6" customFormat="1" ht="16.5" customHeight="1">
      <c r="A8" s="32" t="s">
        <v>3</v>
      </c>
      <c r="B8" s="41"/>
      <c r="C8" s="41"/>
      <c r="D8" s="38"/>
      <c r="E8" s="43"/>
      <c r="F8" s="38"/>
      <c r="G8" s="73"/>
      <c r="H8" s="37"/>
      <c r="I8" s="100">
        <f aca="true" t="shared" si="0" ref="I8:I22">SUM((B8/3)*((C8+D8+E8+F8+G8+H8)/18))</f>
        <v>0</v>
      </c>
    </row>
    <row r="9" spans="1:9" s="6" customFormat="1" ht="24">
      <c r="A9" s="32" t="s">
        <v>4</v>
      </c>
      <c r="B9" s="41"/>
      <c r="C9" s="41"/>
      <c r="D9" s="38"/>
      <c r="E9" s="43"/>
      <c r="F9" s="38"/>
      <c r="G9" s="73"/>
      <c r="H9" s="37"/>
      <c r="I9" s="100">
        <f t="shared" si="0"/>
        <v>0</v>
      </c>
    </row>
    <row r="10" spans="1:9" s="6" customFormat="1" ht="16.5" customHeight="1">
      <c r="A10" s="32" t="s">
        <v>5</v>
      </c>
      <c r="B10" s="41"/>
      <c r="C10" s="41"/>
      <c r="D10" s="38"/>
      <c r="E10" s="43"/>
      <c r="F10" s="38"/>
      <c r="G10" s="73"/>
      <c r="H10" s="37"/>
      <c r="I10" s="100">
        <f t="shared" si="0"/>
        <v>0</v>
      </c>
    </row>
    <row r="11" spans="1:9" s="6" customFormat="1" ht="16.5" customHeight="1">
      <c r="A11" s="32" t="s">
        <v>6</v>
      </c>
      <c r="B11" s="41"/>
      <c r="C11" s="41"/>
      <c r="D11" s="38"/>
      <c r="E11" s="43"/>
      <c r="F11" s="38"/>
      <c r="G11" s="73"/>
      <c r="H11" s="37"/>
      <c r="I11" s="100">
        <f t="shared" si="0"/>
        <v>0</v>
      </c>
    </row>
    <row r="12" spans="1:9" s="6" customFormat="1" ht="16.5" customHeight="1">
      <c r="A12" s="32" t="s">
        <v>7</v>
      </c>
      <c r="B12" s="41"/>
      <c r="C12" s="41"/>
      <c r="D12" s="38"/>
      <c r="E12" s="43"/>
      <c r="F12" s="38"/>
      <c r="G12" s="73"/>
      <c r="H12" s="37"/>
      <c r="I12" s="100">
        <f t="shared" si="0"/>
        <v>0</v>
      </c>
    </row>
    <row r="13" spans="1:9" s="6" customFormat="1" ht="16.5" customHeight="1">
      <c r="A13" s="32" t="s">
        <v>8</v>
      </c>
      <c r="B13" s="41"/>
      <c r="C13" s="41"/>
      <c r="D13" s="38"/>
      <c r="E13" s="43"/>
      <c r="F13" s="38"/>
      <c r="G13" s="73"/>
      <c r="H13" s="37"/>
      <c r="I13" s="100">
        <f t="shared" si="0"/>
        <v>0</v>
      </c>
    </row>
    <row r="14" spans="1:9" s="6" customFormat="1" ht="16.5" customHeight="1">
      <c r="A14" s="32" t="s">
        <v>9</v>
      </c>
      <c r="B14" s="41"/>
      <c r="C14" s="41"/>
      <c r="D14" s="38"/>
      <c r="E14" s="43"/>
      <c r="F14" s="38"/>
      <c r="G14" s="73"/>
      <c r="H14" s="37"/>
      <c r="I14" s="100">
        <f t="shared" si="0"/>
        <v>0</v>
      </c>
    </row>
    <row r="15" spans="1:9" s="6" customFormat="1" ht="24">
      <c r="A15" s="32" t="s">
        <v>10</v>
      </c>
      <c r="B15" s="41"/>
      <c r="C15" s="41"/>
      <c r="D15" s="38"/>
      <c r="E15" s="43"/>
      <c r="F15" s="38"/>
      <c r="G15" s="73"/>
      <c r="H15" s="37"/>
      <c r="I15" s="100">
        <f t="shared" si="0"/>
        <v>0</v>
      </c>
    </row>
    <row r="16" spans="1:9" s="6" customFormat="1" ht="16.5" customHeight="1">
      <c r="A16" s="32" t="s">
        <v>11</v>
      </c>
      <c r="B16" s="41"/>
      <c r="C16" s="41"/>
      <c r="D16" s="38"/>
      <c r="E16" s="43"/>
      <c r="F16" s="38"/>
      <c r="G16" s="73"/>
      <c r="H16" s="37"/>
      <c r="I16" s="100">
        <f t="shared" si="0"/>
        <v>0</v>
      </c>
    </row>
    <row r="17" spans="1:9" s="6" customFormat="1" ht="16.5" customHeight="1">
      <c r="A17" s="32" t="s">
        <v>12</v>
      </c>
      <c r="B17" s="41"/>
      <c r="C17" s="41"/>
      <c r="D17" s="38"/>
      <c r="E17" s="43"/>
      <c r="F17" s="38"/>
      <c r="G17" s="73"/>
      <c r="H17" s="37"/>
      <c r="I17" s="100">
        <f t="shared" si="0"/>
        <v>0</v>
      </c>
    </row>
    <row r="18" spans="1:9" s="6" customFormat="1" ht="16.5" customHeight="1">
      <c r="A18" s="32" t="s">
        <v>13</v>
      </c>
      <c r="B18" s="41"/>
      <c r="C18" s="41"/>
      <c r="D18" s="38"/>
      <c r="E18" s="43"/>
      <c r="F18" s="38"/>
      <c r="G18" s="73"/>
      <c r="H18" s="37"/>
      <c r="I18" s="100">
        <f t="shared" si="0"/>
        <v>0</v>
      </c>
    </row>
    <row r="19" spans="1:9" s="6" customFormat="1" ht="16.5" customHeight="1">
      <c r="A19" s="32" t="s">
        <v>14</v>
      </c>
      <c r="B19" s="41"/>
      <c r="C19" s="41"/>
      <c r="D19" s="38"/>
      <c r="E19" s="43"/>
      <c r="F19" s="38"/>
      <c r="G19" s="73"/>
      <c r="H19" s="37"/>
      <c r="I19" s="100">
        <f t="shared" si="0"/>
        <v>0</v>
      </c>
    </row>
    <row r="20" spans="1:9" s="6" customFormat="1" ht="16.5" customHeight="1">
      <c r="A20" s="32" t="s">
        <v>116</v>
      </c>
      <c r="B20" s="41"/>
      <c r="C20" s="41"/>
      <c r="D20" s="38"/>
      <c r="E20" s="43"/>
      <c r="F20" s="38"/>
      <c r="G20" s="73"/>
      <c r="H20" s="37"/>
      <c r="I20" s="100"/>
    </row>
    <row r="21" spans="1:9" s="6" customFormat="1" ht="16.5" customHeight="1">
      <c r="A21" s="32" t="s">
        <v>15</v>
      </c>
      <c r="B21" s="41"/>
      <c r="C21" s="41"/>
      <c r="D21" s="38"/>
      <c r="E21" s="43"/>
      <c r="F21" s="38"/>
      <c r="G21" s="73"/>
      <c r="H21" s="37"/>
      <c r="I21" s="100">
        <f t="shared" si="0"/>
        <v>0</v>
      </c>
    </row>
    <row r="22" spans="1:9" s="6" customFormat="1" ht="16.5" customHeight="1" thickBot="1">
      <c r="A22" s="32" t="s">
        <v>16</v>
      </c>
      <c r="B22" s="41"/>
      <c r="C22" s="41"/>
      <c r="D22" s="38"/>
      <c r="E22" s="43"/>
      <c r="F22" s="38"/>
      <c r="G22" s="73"/>
      <c r="H22" s="37"/>
      <c r="I22" s="101">
        <f t="shared" si="0"/>
        <v>0</v>
      </c>
    </row>
    <row r="23" spans="1:9" s="7" customFormat="1" ht="23.25" customHeight="1" thickBot="1">
      <c r="A23" s="63" t="s">
        <v>111</v>
      </c>
      <c r="B23" s="64">
        <f>SUM(B7:B22)/16</f>
        <v>0</v>
      </c>
      <c r="C23" s="64">
        <f aca="true" t="shared" si="1" ref="C23:H23">SUM(C7:C22)/16</f>
        <v>0</v>
      </c>
      <c r="D23" s="67">
        <f t="shared" si="1"/>
        <v>0</v>
      </c>
      <c r="E23" s="66">
        <f t="shared" si="1"/>
        <v>0</v>
      </c>
      <c r="F23" s="64">
        <f t="shared" si="1"/>
        <v>0</v>
      </c>
      <c r="G23" s="67">
        <f t="shared" si="1"/>
        <v>0</v>
      </c>
      <c r="H23" s="66">
        <f t="shared" si="1"/>
        <v>0</v>
      </c>
      <c r="I23" s="90">
        <f>SUM(C26)</f>
        <v>0</v>
      </c>
    </row>
    <row r="24" spans="1:9" s="9" customFormat="1" ht="10.5" customHeight="1">
      <c r="A24" s="50" t="s">
        <v>117</v>
      </c>
      <c r="B24" s="8"/>
      <c r="C24" s="8"/>
      <c r="D24" s="8"/>
      <c r="E24" s="8"/>
      <c r="F24" s="8"/>
      <c r="G24" s="8"/>
      <c r="H24" s="17"/>
      <c r="I24" s="27"/>
    </row>
    <row r="25" spans="1:9" s="11" customFormat="1" ht="15" customHeight="1">
      <c r="A25" s="123">
        <f>SUM(B7:B22)</f>
        <v>0</v>
      </c>
      <c r="C25" s="94" t="s">
        <v>112</v>
      </c>
      <c r="D25" s="95"/>
      <c r="E25" s="96"/>
      <c r="F25" s="24"/>
      <c r="G25" s="65"/>
      <c r="H25" s="61"/>
      <c r="I25" s="13"/>
    </row>
    <row r="26" spans="1:9" s="12" customFormat="1" ht="15" customHeight="1">
      <c r="A26" s="123">
        <f>SUM(C7:H22)</f>
        <v>0</v>
      </c>
      <c r="C26" s="97">
        <f>SUM(D26*E26)</f>
        <v>0</v>
      </c>
      <c r="D26" s="98">
        <f>SUM(B7:B22)/48</f>
        <v>0</v>
      </c>
      <c r="E26" s="99">
        <f>SUM(C7:H22)/288</f>
        <v>0</v>
      </c>
      <c r="F26" s="24"/>
      <c r="G26" s="50"/>
      <c r="H26" s="60"/>
      <c r="I26" s="13"/>
    </row>
    <row r="27" spans="2:9" s="9" customFormat="1" ht="11.25" customHeight="1">
      <c r="B27" s="47"/>
      <c r="C27" s="47"/>
      <c r="D27" s="47"/>
      <c r="E27" s="26"/>
      <c r="F27" s="25"/>
      <c r="H27" s="58"/>
      <c r="I27" s="13"/>
    </row>
    <row r="28" spans="2:9" s="49" customFormat="1" ht="10.5" customHeight="1">
      <c r="B28" s="47"/>
      <c r="C28" s="47"/>
      <c r="D28" s="47"/>
      <c r="E28" s="47"/>
      <c r="F28" s="48"/>
      <c r="G28" s="17"/>
      <c r="H28" s="14"/>
      <c r="I28" s="30"/>
    </row>
    <row r="29" spans="1:9" s="9" customFormat="1" ht="16.5" customHeight="1">
      <c r="A29" s="13"/>
      <c r="B29" s="47"/>
      <c r="C29" s="47"/>
      <c r="D29" s="47"/>
      <c r="E29" s="47"/>
      <c r="F29" s="48"/>
      <c r="G29" s="17"/>
      <c r="H29" s="14"/>
      <c r="I29" s="13"/>
    </row>
    <row r="35" ht="12.75">
      <c r="A35" s="159"/>
    </row>
    <row r="36" ht="12.75">
      <c r="A36" s="160"/>
    </row>
  </sheetData>
  <sheetProtection sheet="1" objects="1" scenarios="1"/>
  <dataValidations count="1">
    <dataValidation type="whole" showErrorMessage="1" prompt="&#10;" errorTitle="Out of Range" error="Value must be between 0 - 3&#10;" sqref="B7:H22">
      <formula1>0</formula1>
      <formula2>3</formula2>
    </dataValidation>
  </dataValidations>
  <printOptions/>
  <pageMargins left="0.66" right="0.5" top="0.5" bottom="0.25" header="0.5" footer="0.37"/>
  <pageSetup horizontalDpi="300" verticalDpi="300" orientation="landscape" r:id="rId2"/>
  <headerFooter alignWithMargins="0">
    <oddFooter xml:space="preserve">&amp;L&amp;8© 2001 Kaiser Foundation Health Plan, Inc.&amp;R&amp;"Arial,Italic"&amp;8&amp;A :  &amp;F&amp;"Arial,Regular"&amp;10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3" customWidth="1"/>
    <col min="2" max="2" width="12.00390625" style="3" bestFit="1" customWidth="1"/>
    <col min="3" max="3" width="11.140625" style="3" customWidth="1"/>
    <col min="4" max="4" width="11.7109375" style="3" customWidth="1"/>
    <col min="5" max="8" width="12.28125" style="3" customWidth="1"/>
    <col min="9" max="9" width="17.7109375" style="3" customWidth="1"/>
    <col min="10" max="16384" width="9.140625" style="3" customWidth="1"/>
  </cols>
  <sheetData>
    <row r="1" spans="1:9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</row>
    <row r="2" spans="1:9" ht="17.25" customHeight="1" thickBot="1">
      <c r="A2" s="52" t="s">
        <v>78</v>
      </c>
      <c r="B2" s="2"/>
      <c r="C2" s="2"/>
      <c r="D2" s="2"/>
      <c r="E2" s="2"/>
      <c r="F2" s="2"/>
      <c r="G2" s="2"/>
      <c r="H2" s="2"/>
      <c r="I2" s="2"/>
    </row>
    <row r="3" spans="1:9" ht="14.25" customHeight="1" thickBot="1">
      <c r="A3" s="124"/>
      <c r="B3" s="125"/>
      <c r="C3" s="126" t="s">
        <v>106</v>
      </c>
      <c r="D3" s="127"/>
      <c r="E3" s="128"/>
      <c r="F3" s="127"/>
      <c r="G3" s="127"/>
      <c r="H3" s="128"/>
      <c r="I3" s="129"/>
    </row>
    <row r="4" spans="1:9" s="16" customFormat="1" ht="24.75" customHeight="1" thickBot="1">
      <c r="A4" s="23" t="s">
        <v>0</v>
      </c>
      <c r="B4" s="110" t="s">
        <v>1</v>
      </c>
      <c r="C4" s="115" t="s">
        <v>64</v>
      </c>
      <c r="D4" s="111" t="s">
        <v>63</v>
      </c>
      <c r="E4" s="106" t="s">
        <v>65</v>
      </c>
      <c r="F4" s="108" t="s">
        <v>66</v>
      </c>
      <c r="G4" s="84" t="s">
        <v>107</v>
      </c>
      <c r="H4" s="86" t="s">
        <v>108</v>
      </c>
      <c r="I4" s="44" t="s">
        <v>67</v>
      </c>
    </row>
    <row r="5" spans="1:9" s="5" customFormat="1" ht="35.25" customHeight="1" thickBot="1">
      <c r="A5" s="4"/>
      <c r="B5" s="39" t="s">
        <v>72</v>
      </c>
      <c r="C5" s="116" t="s">
        <v>69</v>
      </c>
      <c r="D5" s="112" t="s">
        <v>70</v>
      </c>
      <c r="E5" s="107" t="s">
        <v>130</v>
      </c>
      <c r="F5" s="109" t="s">
        <v>71</v>
      </c>
      <c r="G5" s="85" t="s">
        <v>109</v>
      </c>
      <c r="H5" s="87" t="s">
        <v>74</v>
      </c>
      <c r="I5" s="45" t="s">
        <v>75</v>
      </c>
    </row>
    <row r="6" spans="1:9" s="18" customFormat="1" ht="42" customHeight="1" thickBot="1">
      <c r="A6" s="15" t="s">
        <v>83</v>
      </c>
      <c r="B6" s="83" t="s">
        <v>82</v>
      </c>
      <c r="C6" s="117" t="s">
        <v>84</v>
      </c>
      <c r="D6" s="113" t="s">
        <v>80</v>
      </c>
      <c r="E6" s="68" t="s">
        <v>81</v>
      </c>
      <c r="F6" s="91" t="s">
        <v>113</v>
      </c>
      <c r="G6" s="92" t="s">
        <v>114</v>
      </c>
      <c r="H6" s="93" t="s">
        <v>115</v>
      </c>
      <c r="I6" s="88" t="s">
        <v>110</v>
      </c>
    </row>
    <row r="7" spans="1:9" s="6" customFormat="1" ht="12.75">
      <c r="A7" s="56" t="s">
        <v>17</v>
      </c>
      <c r="B7" s="33"/>
      <c r="C7" s="102"/>
      <c r="D7" s="72"/>
      <c r="E7" s="33"/>
      <c r="F7" s="102"/>
      <c r="G7" s="72"/>
      <c r="H7" s="34"/>
      <c r="I7" s="130">
        <f>SUM((B7/3)*((C7+D7+E7+F7+G7+H7)/18))</f>
        <v>0</v>
      </c>
    </row>
    <row r="8" spans="1:9" s="6" customFormat="1" ht="12.75">
      <c r="A8" s="57" t="s">
        <v>18</v>
      </c>
      <c r="B8" s="36"/>
      <c r="C8" s="103"/>
      <c r="D8" s="73"/>
      <c r="E8" s="36"/>
      <c r="F8" s="103"/>
      <c r="G8" s="73"/>
      <c r="H8" s="37"/>
      <c r="I8" s="131">
        <f aca="true" t="shared" si="0" ref="I8:I25">SUM((B8/3)*((C8+D8+E8+F8+G8+H8)/18))</f>
        <v>0</v>
      </c>
    </row>
    <row r="9" spans="1:9" s="6" customFormat="1" ht="21.75" customHeight="1">
      <c r="A9" s="57" t="s">
        <v>19</v>
      </c>
      <c r="B9" s="36"/>
      <c r="C9" s="103"/>
      <c r="D9" s="73"/>
      <c r="E9" s="36"/>
      <c r="F9" s="103"/>
      <c r="G9" s="73"/>
      <c r="H9" s="37"/>
      <c r="I9" s="131">
        <f t="shared" si="0"/>
        <v>0</v>
      </c>
    </row>
    <row r="10" spans="1:9" s="6" customFormat="1" ht="12.75">
      <c r="A10" s="57" t="s">
        <v>20</v>
      </c>
      <c r="B10" s="36"/>
      <c r="C10" s="103"/>
      <c r="D10" s="73"/>
      <c r="E10" s="36"/>
      <c r="F10" s="103"/>
      <c r="G10" s="73"/>
      <c r="H10" s="37"/>
      <c r="I10" s="131">
        <f t="shared" si="0"/>
        <v>0</v>
      </c>
    </row>
    <row r="11" spans="1:9" s="6" customFormat="1" ht="12.75">
      <c r="A11" s="57" t="s">
        <v>21</v>
      </c>
      <c r="B11" s="36"/>
      <c r="C11" s="103"/>
      <c r="D11" s="73"/>
      <c r="E11" s="36"/>
      <c r="F11" s="103"/>
      <c r="G11" s="73"/>
      <c r="H11" s="37"/>
      <c r="I11" s="131">
        <f t="shared" si="0"/>
        <v>0</v>
      </c>
    </row>
    <row r="12" spans="1:9" s="6" customFormat="1" ht="15" customHeight="1">
      <c r="A12" s="57" t="s">
        <v>22</v>
      </c>
      <c r="B12" s="36"/>
      <c r="C12" s="103"/>
      <c r="D12" s="73"/>
      <c r="E12" s="36"/>
      <c r="F12" s="103"/>
      <c r="G12" s="73"/>
      <c r="H12" s="37"/>
      <c r="I12" s="131">
        <f t="shared" si="0"/>
        <v>0</v>
      </c>
    </row>
    <row r="13" spans="1:9" s="6" customFormat="1" ht="12.75">
      <c r="A13" s="57" t="s">
        <v>23</v>
      </c>
      <c r="B13" s="36"/>
      <c r="C13" s="103"/>
      <c r="D13" s="73"/>
      <c r="E13" s="36"/>
      <c r="F13" s="103"/>
      <c r="G13" s="73"/>
      <c r="H13" s="37"/>
      <c r="I13" s="131">
        <f t="shared" si="0"/>
        <v>0</v>
      </c>
    </row>
    <row r="14" spans="1:9" s="6" customFormat="1" ht="16.5" customHeight="1">
      <c r="A14" s="57" t="s">
        <v>24</v>
      </c>
      <c r="B14" s="36"/>
      <c r="C14" s="103"/>
      <c r="D14" s="73"/>
      <c r="E14" s="36"/>
      <c r="F14" s="103"/>
      <c r="G14" s="73"/>
      <c r="H14" s="37"/>
      <c r="I14" s="131">
        <f t="shared" si="0"/>
        <v>0</v>
      </c>
    </row>
    <row r="15" spans="1:9" s="6" customFormat="1" ht="12.75">
      <c r="A15" s="57" t="s">
        <v>25</v>
      </c>
      <c r="B15" s="36"/>
      <c r="C15" s="103"/>
      <c r="D15" s="73"/>
      <c r="E15" s="36"/>
      <c r="F15" s="103"/>
      <c r="G15" s="73"/>
      <c r="H15" s="37"/>
      <c r="I15" s="131">
        <f t="shared" si="0"/>
        <v>0</v>
      </c>
    </row>
    <row r="16" spans="1:9" s="6" customFormat="1" ht="24">
      <c r="A16" s="57" t="s">
        <v>26</v>
      </c>
      <c r="B16" s="36"/>
      <c r="C16" s="103"/>
      <c r="D16" s="73"/>
      <c r="E16" s="36"/>
      <c r="F16" s="103"/>
      <c r="G16" s="73"/>
      <c r="H16" s="37"/>
      <c r="I16" s="131">
        <f t="shared" si="0"/>
        <v>0</v>
      </c>
    </row>
    <row r="17" spans="1:9" s="6" customFormat="1" ht="16.5" customHeight="1">
      <c r="A17" s="57" t="s">
        <v>27</v>
      </c>
      <c r="B17" s="36"/>
      <c r="C17" s="103"/>
      <c r="D17" s="73"/>
      <c r="E17" s="36"/>
      <c r="F17" s="103"/>
      <c r="G17" s="73"/>
      <c r="H17" s="37"/>
      <c r="I17" s="131">
        <f t="shared" si="0"/>
        <v>0</v>
      </c>
    </row>
    <row r="18" spans="1:9" s="6" customFormat="1" ht="24">
      <c r="A18" s="57" t="s">
        <v>28</v>
      </c>
      <c r="B18" s="36"/>
      <c r="C18" s="103"/>
      <c r="D18" s="73"/>
      <c r="E18" s="36"/>
      <c r="F18" s="103"/>
      <c r="G18" s="73"/>
      <c r="H18" s="37"/>
      <c r="I18" s="131">
        <f t="shared" si="0"/>
        <v>0</v>
      </c>
    </row>
    <row r="19" spans="1:9" s="6" customFormat="1" ht="12.75">
      <c r="A19" s="57" t="s">
        <v>29</v>
      </c>
      <c r="B19" s="36"/>
      <c r="C19" s="103"/>
      <c r="D19" s="73"/>
      <c r="E19" s="36"/>
      <c r="F19" s="103"/>
      <c r="G19" s="73"/>
      <c r="H19" s="37"/>
      <c r="I19" s="131">
        <f t="shared" si="0"/>
        <v>0</v>
      </c>
    </row>
    <row r="20" spans="1:9" s="6" customFormat="1" ht="21.75" customHeight="1">
      <c r="A20" s="57" t="s">
        <v>30</v>
      </c>
      <c r="B20" s="36"/>
      <c r="C20" s="103"/>
      <c r="D20" s="73"/>
      <c r="E20" s="36"/>
      <c r="F20" s="103"/>
      <c r="G20" s="73"/>
      <c r="H20" s="37"/>
      <c r="I20" s="131">
        <f t="shared" si="0"/>
        <v>0</v>
      </c>
    </row>
    <row r="21" spans="1:9" s="6" customFormat="1" ht="16.5" customHeight="1">
      <c r="A21" s="57" t="s">
        <v>31</v>
      </c>
      <c r="B21" s="36"/>
      <c r="C21" s="103"/>
      <c r="D21" s="73"/>
      <c r="E21" s="36"/>
      <c r="F21" s="103"/>
      <c r="G21" s="73"/>
      <c r="H21" s="37"/>
      <c r="I21" s="131">
        <f t="shared" si="0"/>
        <v>0</v>
      </c>
    </row>
    <row r="22" spans="1:9" s="6" customFormat="1" ht="16.5" customHeight="1">
      <c r="A22" s="57" t="s">
        <v>32</v>
      </c>
      <c r="B22" s="36"/>
      <c r="C22" s="103"/>
      <c r="D22" s="73"/>
      <c r="E22" s="36"/>
      <c r="F22" s="103"/>
      <c r="G22" s="73"/>
      <c r="H22" s="37"/>
      <c r="I22" s="131">
        <f t="shared" si="0"/>
        <v>0</v>
      </c>
    </row>
    <row r="23" spans="1:9" s="6" customFormat="1" ht="24">
      <c r="A23" s="57" t="s">
        <v>33</v>
      </c>
      <c r="B23" s="36"/>
      <c r="C23" s="103"/>
      <c r="D23" s="73"/>
      <c r="E23" s="36"/>
      <c r="F23" s="103"/>
      <c r="G23" s="73"/>
      <c r="H23" s="37"/>
      <c r="I23" s="131">
        <f t="shared" si="0"/>
        <v>0</v>
      </c>
    </row>
    <row r="24" spans="1:9" s="6" customFormat="1" ht="16.5" customHeight="1">
      <c r="A24" s="57" t="s">
        <v>52</v>
      </c>
      <c r="B24" s="36"/>
      <c r="C24" s="103"/>
      <c r="D24" s="73"/>
      <c r="E24" s="36"/>
      <c r="F24" s="103"/>
      <c r="G24" s="73"/>
      <c r="H24" s="37"/>
      <c r="I24" s="131">
        <f t="shared" si="0"/>
        <v>0</v>
      </c>
    </row>
    <row r="25" spans="1:9" s="6" customFormat="1" ht="16.5" customHeight="1" thickBot="1">
      <c r="A25" s="57" t="s">
        <v>34</v>
      </c>
      <c r="B25" s="36"/>
      <c r="C25" s="103"/>
      <c r="D25" s="73"/>
      <c r="E25" s="36"/>
      <c r="F25" s="103"/>
      <c r="G25" s="73"/>
      <c r="H25" s="37"/>
      <c r="I25" s="132">
        <f t="shared" si="0"/>
        <v>0</v>
      </c>
    </row>
    <row r="26" spans="1:9" s="7" customFormat="1" ht="23.25" customHeight="1" thickBot="1">
      <c r="A26" s="63" t="s">
        <v>111</v>
      </c>
      <c r="B26" s="104">
        <f aca="true" t="shared" si="1" ref="B26:H26">SUM(B7:B25)/19</f>
        <v>0</v>
      </c>
      <c r="C26" s="105">
        <f t="shared" si="1"/>
        <v>0</v>
      </c>
      <c r="D26" s="66">
        <f t="shared" si="1"/>
        <v>0</v>
      </c>
      <c r="E26" s="104">
        <f t="shared" si="1"/>
        <v>0</v>
      </c>
      <c r="F26" s="105">
        <f t="shared" si="1"/>
        <v>0</v>
      </c>
      <c r="G26" s="66">
        <f t="shared" si="1"/>
        <v>0</v>
      </c>
      <c r="H26" s="71">
        <f t="shared" si="1"/>
        <v>0</v>
      </c>
      <c r="I26" s="90">
        <f>SUM(C29)</f>
        <v>0</v>
      </c>
    </row>
    <row r="27" spans="1:9" s="9" customFormat="1" ht="12.75" customHeight="1">
      <c r="A27" s="50" t="s">
        <v>117</v>
      </c>
      <c r="F27" s="27"/>
      <c r="G27" s="27"/>
      <c r="H27" s="28"/>
      <c r="I27" s="27"/>
    </row>
    <row r="28" spans="1:9" s="11" customFormat="1" ht="15" customHeight="1">
      <c r="A28" s="123">
        <f>SUM(B7:B25)</f>
        <v>0</v>
      </c>
      <c r="B28" s="24"/>
      <c r="C28" s="94" t="s">
        <v>112</v>
      </c>
      <c r="D28" s="95"/>
      <c r="E28" s="96"/>
      <c r="I28" s="13"/>
    </row>
    <row r="29" spans="1:9" s="12" customFormat="1" ht="15" customHeight="1">
      <c r="A29" s="123">
        <f>SUM(C7:H25)</f>
        <v>0</v>
      </c>
      <c r="B29" s="24"/>
      <c r="C29" s="97">
        <f>SUM(D29*E29)</f>
        <v>0</v>
      </c>
      <c r="D29" s="98">
        <f>SUM(B7:B25)/57</f>
        <v>0</v>
      </c>
      <c r="E29" s="99">
        <f>SUM(C7:H25)/342</f>
        <v>0</v>
      </c>
      <c r="I29" s="13"/>
    </row>
    <row r="30" spans="1:9" s="9" customFormat="1" ht="10.5" customHeight="1">
      <c r="A30" s="159"/>
      <c r="B30" s="25"/>
      <c r="D30" s="58"/>
      <c r="E30" s="58"/>
      <c r="I30" s="13"/>
    </row>
    <row r="31" spans="1:9" s="49" customFormat="1" ht="11.25" customHeight="1">
      <c r="A31" s="160"/>
      <c r="B31" s="48"/>
      <c r="C31" s="17"/>
      <c r="D31" s="14"/>
      <c r="E31" s="14"/>
      <c r="I31" s="30"/>
    </row>
    <row r="32" spans="1:9" s="9" customFormat="1" ht="16.5" customHeight="1">
      <c r="A32" s="13"/>
      <c r="B32" s="48"/>
      <c r="C32" s="17"/>
      <c r="D32" s="14"/>
      <c r="E32" s="14"/>
      <c r="I32" s="13"/>
    </row>
  </sheetData>
  <sheetProtection sheet="1" objects="1" scenarios="1"/>
  <dataValidations count="1">
    <dataValidation type="whole" showInputMessage="1" showErrorMessage="1" errorTitle="Out of Range" error="Value must be between 3 - 0&#10;" sqref="B7:H25">
      <formula1>0</formula1>
      <formula2>3</formula2>
    </dataValidation>
  </dataValidations>
  <printOptions/>
  <pageMargins left="0.66" right="0.5" top="0.25" bottom="0.25" header="0.5" footer="0.15"/>
  <pageSetup horizontalDpi="300" verticalDpi="300" orientation="landscape" r:id="rId2"/>
  <headerFooter alignWithMargins="0">
    <oddFooter xml:space="preserve">&amp;L&amp;8© 2001 Kaiser Foundation Health Plan, Inc.&amp;R&amp;"Arial,Italic"&amp;8&amp;A :  &amp;F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3" customWidth="1"/>
    <col min="2" max="2" width="12.00390625" style="3" bestFit="1" customWidth="1"/>
    <col min="3" max="3" width="11.140625" style="3" customWidth="1"/>
    <col min="4" max="4" width="11.00390625" style="3" customWidth="1"/>
    <col min="5" max="8" width="12.28125" style="3" customWidth="1"/>
    <col min="9" max="9" width="15.8515625" style="3" customWidth="1"/>
    <col min="10" max="16384" width="9.140625" style="3" customWidth="1"/>
  </cols>
  <sheetData>
    <row r="1" spans="1:9" ht="23.25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</row>
    <row r="2" spans="1:9" ht="26.25" customHeight="1" thickBot="1">
      <c r="A2" s="52" t="s">
        <v>77</v>
      </c>
      <c r="B2" s="2"/>
      <c r="C2" s="2"/>
      <c r="D2" s="2"/>
      <c r="E2" s="2"/>
      <c r="F2" s="2"/>
      <c r="G2" s="2"/>
      <c r="H2" s="2"/>
      <c r="I2" s="2"/>
    </row>
    <row r="3" spans="1:9" ht="17.25" customHeight="1" thickBot="1">
      <c r="A3" s="124"/>
      <c r="B3" s="125"/>
      <c r="C3" s="126" t="s">
        <v>106</v>
      </c>
      <c r="D3" s="127"/>
      <c r="E3" s="128"/>
      <c r="F3" s="127"/>
      <c r="G3" s="127"/>
      <c r="H3" s="128"/>
      <c r="I3" s="129"/>
    </row>
    <row r="4" spans="1:9" s="16" customFormat="1" ht="31.5" customHeight="1" thickBot="1">
      <c r="A4" s="23" t="s">
        <v>0</v>
      </c>
      <c r="B4" s="110" t="s">
        <v>1</v>
      </c>
      <c r="C4" s="115" t="s">
        <v>64</v>
      </c>
      <c r="D4" s="111" t="s">
        <v>63</v>
      </c>
      <c r="E4" s="106" t="s">
        <v>65</v>
      </c>
      <c r="F4" s="108" t="s">
        <v>66</v>
      </c>
      <c r="G4" s="84" t="s">
        <v>107</v>
      </c>
      <c r="H4" s="86" t="s">
        <v>108</v>
      </c>
      <c r="I4" s="44" t="s">
        <v>67</v>
      </c>
    </row>
    <row r="5" spans="1:9" s="5" customFormat="1" ht="36.75" customHeight="1" thickBot="1">
      <c r="A5" s="4"/>
      <c r="B5" s="39" t="s">
        <v>72</v>
      </c>
      <c r="C5" s="116" t="s">
        <v>69</v>
      </c>
      <c r="D5" s="112" t="s">
        <v>70</v>
      </c>
      <c r="E5" s="107" t="s">
        <v>130</v>
      </c>
      <c r="F5" s="109" t="s">
        <v>71</v>
      </c>
      <c r="G5" s="85" t="s">
        <v>109</v>
      </c>
      <c r="H5" s="87" t="s">
        <v>74</v>
      </c>
      <c r="I5" s="45" t="s">
        <v>75</v>
      </c>
    </row>
    <row r="6" spans="1:9" s="18" customFormat="1" ht="39" customHeight="1" thickBot="1">
      <c r="A6" s="15" t="s">
        <v>83</v>
      </c>
      <c r="B6" s="83" t="s">
        <v>82</v>
      </c>
      <c r="C6" s="117" t="s">
        <v>84</v>
      </c>
      <c r="D6" s="113" t="s">
        <v>80</v>
      </c>
      <c r="E6" s="68" t="s">
        <v>81</v>
      </c>
      <c r="F6" s="91" t="s">
        <v>113</v>
      </c>
      <c r="G6" s="92" t="s">
        <v>114</v>
      </c>
      <c r="H6" s="93" t="s">
        <v>115</v>
      </c>
      <c r="I6" s="88" t="s">
        <v>110</v>
      </c>
    </row>
    <row r="7" spans="1:9" s="6" customFormat="1" ht="24">
      <c r="A7" s="56" t="s">
        <v>35</v>
      </c>
      <c r="B7" s="33"/>
      <c r="C7" s="102"/>
      <c r="D7" s="72"/>
      <c r="E7" s="33"/>
      <c r="F7" s="102"/>
      <c r="G7" s="72"/>
      <c r="H7" s="54"/>
      <c r="I7" s="130">
        <f>SUM((B7/3)*((C7+D7+E7+F7+G7+H7)/18))</f>
        <v>0</v>
      </c>
    </row>
    <row r="8" spans="1:9" s="6" customFormat="1" ht="36">
      <c r="A8" s="57" t="s">
        <v>36</v>
      </c>
      <c r="B8" s="36"/>
      <c r="C8" s="103"/>
      <c r="D8" s="73"/>
      <c r="E8" s="36"/>
      <c r="F8" s="103"/>
      <c r="G8" s="73"/>
      <c r="H8" s="37"/>
      <c r="I8" s="131">
        <f aca="true" t="shared" si="0" ref="I8:I16">SUM((B8/3)*((C8+D8+E8+F8+G8+H8)/18))</f>
        <v>0</v>
      </c>
    </row>
    <row r="9" spans="1:9" s="6" customFormat="1" ht="24.75" customHeight="1">
      <c r="A9" s="57" t="s">
        <v>37</v>
      </c>
      <c r="B9" s="36"/>
      <c r="C9" s="103"/>
      <c r="D9" s="73"/>
      <c r="E9" s="36"/>
      <c r="F9" s="103"/>
      <c r="G9" s="73"/>
      <c r="H9" s="37"/>
      <c r="I9" s="131">
        <f t="shared" si="0"/>
        <v>0</v>
      </c>
    </row>
    <row r="10" spans="1:9" s="6" customFormat="1" ht="24.75" customHeight="1">
      <c r="A10" s="57" t="s">
        <v>38</v>
      </c>
      <c r="B10" s="36"/>
      <c r="C10" s="103"/>
      <c r="D10" s="73"/>
      <c r="E10" s="36"/>
      <c r="F10" s="103"/>
      <c r="G10" s="73"/>
      <c r="H10" s="37"/>
      <c r="I10" s="131">
        <f t="shared" si="0"/>
        <v>0</v>
      </c>
    </row>
    <row r="11" spans="1:9" s="6" customFormat="1" ht="24.75" customHeight="1">
      <c r="A11" s="57" t="s">
        <v>39</v>
      </c>
      <c r="B11" s="36"/>
      <c r="C11" s="103"/>
      <c r="D11" s="73"/>
      <c r="E11" s="36"/>
      <c r="F11" s="103"/>
      <c r="G11" s="73"/>
      <c r="H11" s="37"/>
      <c r="I11" s="131">
        <f t="shared" si="0"/>
        <v>0</v>
      </c>
    </row>
    <row r="12" spans="1:9" s="6" customFormat="1" ht="24.75" customHeight="1">
      <c r="A12" s="57" t="s">
        <v>40</v>
      </c>
      <c r="B12" s="36"/>
      <c r="C12" s="103"/>
      <c r="D12" s="73"/>
      <c r="E12" s="36"/>
      <c r="F12" s="103"/>
      <c r="G12" s="73"/>
      <c r="H12" s="37"/>
      <c r="I12" s="131">
        <f t="shared" si="0"/>
        <v>0</v>
      </c>
    </row>
    <row r="13" spans="1:9" s="6" customFormat="1" ht="24.75" customHeight="1">
      <c r="A13" s="57" t="s">
        <v>41</v>
      </c>
      <c r="B13" s="36"/>
      <c r="C13" s="103"/>
      <c r="D13" s="73"/>
      <c r="E13" s="36"/>
      <c r="F13" s="103"/>
      <c r="G13" s="73"/>
      <c r="H13" s="37"/>
      <c r="I13" s="131">
        <f t="shared" si="0"/>
        <v>0</v>
      </c>
    </row>
    <row r="14" spans="1:9" s="6" customFormat="1" ht="24.75" customHeight="1">
      <c r="A14" s="57" t="s">
        <v>42</v>
      </c>
      <c r="B14" s="36"/>
      <c r="C14" s="103"/>
      <c r="D14" s="73"/>
      <c r="E14" s="36"/>
      <c r="F14" s="103"/>
      <c r="G14" s="73"/>
      <c r="H14" s="37"/>
      <c r="I14" s="131">
        <f t="shared" si="0"/>
        <v>0</v>
      </c>
    </row>
    <row r="15" spans="1:9" s="6" customFormat="1" ht="24.75" customHeight="1">
      <c r="A15" s="57" t="s">
        <v>43</v>
      </c>
      <c r="B15" s="36"/>
      <c r="C15" s="103"/>
      <c r="D15" s="73"/>
      <c r="E15" s="36"/>
      <c r="F15" s="103"/>
      <c r="G15" s="73"/>
      <c r="H15" s="37"/>
      <c r="I15" s="131">
        <f t="shared" si="0"/>
        <v>0</v>
      </c>
    </row>
    <row r="16" spans="1:9" s="6" customFormat="1" ht="24.75" customHeight="1" thickBot="1">
      <c r="A16" s="57" t="s">
        <v>44</v>
      </c>
      <c r="B16" s="36"/>
      <c r="C16" s="103"/>
      <c r="D16" s="73"/>
      <c r="E16" s="36"/>
      <c r="F16" s="103"/>
      <c r="G16" s="73"/>
      <c r="H16" s="70"/>
      <c r="I16" s="132">
        <f t="shared" si="0"/>
        <v>0</v>
      </c>
    </row>
    <row r="17" spans="1:9" s="7" customFormat="1" ht="30.75" customHeight="1" thickBot="1">
      <c r="A17" s="63" t="s">
        <v>68</v>
      </c>
      <c r="B17" s="104">
        <f aca="true" t="shared" si="1" ref="B17:H17">SUM(B7:B16)/10</f>
        <v>0</v>
      </c>
      <c r="C17" s="105">
        <f t="shared" si="1"/>
        <v>0</v>
      </c>
      <c r="D17" s="66">
        <f t="shared" si="1"/>
        <v>0</v>
      </c>
      <c r="E17" s="104">
        <f t="shared" si="1"/>
        <v>0</v>
      </c>
      <c r="F17" s="105">
        <f t="shared" si="1"/>
        <v>0</v>
      </c>
      <c r="G17" s="66">
        <f t="shared" si="1"/>
        <v>0</v>
      </c>
      <c r="H17" s="71">
        <f t="shared" si="1"/>
        <v>0</v>
      </c>
      <c r="I17" s="90">
        <f>SUM(C20)</f>
        <v>0</v>
      </c>
    </row>
    <row r="18" spans="1:9" s="9" customFormat="1" ht="14.25" customHeight="1">
      <c r="A18" s="50" t="s">
        <v>117</v>
      </c>
      <c r="F18" s="27"/>
      <c r="G18" s="27"/>
      <c r="H18" s="28"/>
      <c r="I18" s="27"/>
    </row>
    <row r="19" spans="1:9" s="11" customFormat="1" ht="16.5" customHeight="1">
      <c r="A19" s="123">
        <f>SUM(B7:B16)</f>
        <v>0</v>
      </c>
      <c r="B19" s="24"/>
      <c r="C19" s="94" t="s">
        <v>112</v>
      </c>
      <c r="D19" s="95"/>
      <c r="E19" s="96"/>
      <c r="F19" s="59"/>
      <c r="G19" s="59"/>
      <c r="H19" s="59"/>
      <c r="I19" s="13"/>
    </row>
    <row r="20" spans="1:9" s="12" customFormat="1" ht="16.5" customHeight="1">
      <c r="A20" s="123">
        <f>SUM(C7:H16)</f>
        <v>0</v>
      </c>
      <c r="B20" s="24"/>
      <c r="C20" s="97">
        <f>SUM(D20*E20)</f>
        <v>0</v>
      </c>
      <c r="D20" s="98">
        <f>SUM(B7:B16)/30</f>
        <v>0</v>
      </c>
      <c r="E20" s="99">
        <f>SUM(C7:H16)/162</f>
        <v>0</v>
      </c>
      <c r="G20" s="122"/>
      <c r="I20" s="13"/>
    </row>
    <row r="21" spans="1:9" s="9" customFormat="1" ht="16.5" customHeight="1">
      <c r="A21" s="159"/>
      <c r="B21" s="25"/>
      <c r="F21" s="62"/>
      <c r="G21" s="122"/>
      <c r="H21" s="62"/>
      <c r="I21" s="13"/>
    </row>
    <row r="22" spans="1:9" s="49" customFormat="1" ht="12.75" customHeight="1">
      <c r="A22" s="160"/>
      <c r="B22" s="48"/>
      <c r="C22" s="17"/>
      <c r="D22" s="14"/>
      <c r="E22" s="14"/>
      <c r="I22" s="30"/>
    </row>
    <row r="23" spans="1:9" s="9" customFormat="1" ht="16.5" customHeight="1">
      <c r="A23" s="13"/>
      <c r="B23" s="48"/>
      <c r="C23" s="17"/>
      <c r="D23" s="14"/>
      <c r="E23" s="14"/>
      <c r="I23" s="13"/>
    </row>
  </sheetData>
  <sheetProtection sheet="1" objects="1" scenarios="1"/>
  <dataValidations count="1">
    <dataValidation type="whole" showInputMessage="1" showErrorMessage="1" errorTitle="Out of Range" error="Value must be between 3 - 0&#10;" sqref="B7:H16">
      <formula1>0</formula1>
      <formula2>3</formula2>
    </dataValidation>
  </dataValidations>
  <printOptions/>
  <pageMargins left="0.66" right="0.5" top="0.48" bottom="0.25" header="0.67" footer="0.25"/>
  <pageSetup horizontalDpi="300" verticalDpi="300" orientation="landscape" r:id="rId2"/>
  <headerFooter alignWithMargins="0">
    <oddFooter xml:space="preserve">&amp;L© 2001 Kaiser Foundation Health Plan, Inc.&amp;R&amp;"Arial,Italic"&amp;8&amp;A :  &amp;F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3" customWidth="1"/>
    <col min="2" max="2" width="12.00390625" style="3" bestFit="1" customWidth="1"/>
    <col min="3" max="3" width="11.140625" style="3" customWidth="1"/>
    <col min="4" max="4" width="12.7109375" style="3" customWidth="1"/>
    <col min="5" max="7" width="12.28125" style="3" customWidth="1"/>
    <col min="8" max="8" width="13.57421875" style="3" customWidth="1"/>
    <col min="9" max="9" width="17.140625" style="3" customWidth="1"/>
    <col min="10" max="16384" width="9.140625" style="3" customWidth="1"/>
  </cols>
  <sheetData>
    <row r="1" spans="1:9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</row>
    <row r="2" spans="1:9" ht="16.5" customHeight="1" thickBot="1">
      <c r="A2" s="52" t="s">
        <v>79</v>
      </c>
      <c r="B2" s="2"/>
      <c r="C2" s="2"/>
      <c r="D2" s="2"/>
      <c r="E2" s="2"/>
      <c r="F2" s="2"/>
      <c r="G2" s="2"/>
      <c r="H2" s="2"/>
      <c r="I2" s="2"/>
    </row>
    <row r="3" spans="1:9" ht="17.25" customHeight="1" thickBot="1">
      <c r="A3" s="124"/>
      <c r="B3" s="125"/>
      <c r="C3" s="126" t="s">
        <v>106</v>
      </c>
      <c r="D3" s="127"/>
      <c r="E3" s="128"/>
      <c r="F3" s="127"/>
      <c r="G3" s="127"/>
      <c r="H3" s="128"/>
      <c r="I3" s="129"/>
    </row>
    <row r="4" spans="1:9" s="16" customFormat="1" ht="24" customHeight="1" thickBot="1">
      <c r="A4" s="23" t="s">
        <v>0</v>
      </c>
      <c r="B4" s="75" t="s">
        <v>1</v>
      </c>
      <c r="C4" s="78" t="s">
        <v>64</v>
      </c>
      <c r="D4" s="79" t="s">
        <v>63</v>
      </c>
      <c r="E4" s="106" t="s">
        <v>65</v>
      </c>
      <c r="F4" s="108" t="s">
        <v>66</v>
      </c>
      <c r="G4" s="84" t="s">
        <v>107</v>
      </c>
      <c r="H4" s="86" t="s">
        <v>108</v>
      </c>
      <c r="I4" s="44" t="s">
        <v>67</v>
      </c>
    </row>
    <row r="5" spans="1:9" s="5" customFormat="1" ht="36.75" customHeight="1" thickBot="1">
      <c r="A5" s="4"/>
      <c r="B5" s="39" t="s">
        <v>72</v>
      </c>
      <c r="C5" s="81" t="s">
        <v>69</v>
      </c>
      <c r="D5" s="82" t="s">
        <v>70</v>
      </c>
      <c r="E5" s="107" t="s">
        <v>130</v>
      </c>
      <c r="F5" s="109" t="s">
        <v>71</v>
      </c>
      <c r="G5" s="85" t="s">
        <v>109</v>
      </c>
      <c r="H5" s="87" t="s">
        <v>74</v>
      </c>
      <c r="I5" s="45" t="s">
        <v>75</v>
      </c>
    </row>
    <row r="6" spans="1:9" s="18" customFormat="1" ht="40.5" customHeight="1" thickBot="1">
      <c r="A6" s="15" t="s">
        <v>83</v>
      </c>
      <c r="B6" s="83" t="s">
        <v>82</v>
      </c>
      <c r="C6" s="55" t="s">
        <v>84</v>
      </c>
      <c r="D6" s="69" t="s">
        <v>80</v>
      </c>
      <c r="E6" s="68" t="s">
        <v>81</v>
      </c>
      <c r="F6" s="91" t="s">
        <v>113</v>
      </c>
      <c r="G6" s="92" t="s">
        <v>114</v>
      </c>
      <c r="H6" s="93" t="s">
        <v>121</v>
      </c>
      <c r="I6" s="88" t="s">
        <v>110</v>
      </c>
    </row>
    <row r="7" spans="1:9" s="6" customFormat="1" ht="57.75">
      <c r="A7" s="133" t="s">
        <v>126</v>
      </c>
      <c r="B7" s="33"/>
      <c r="C7" s="102"/>
      <c r="D7" s="72"/>
      <c r="E7" s="33"/>
      <c r="F7" s="102"/>
      <c r="G7" s="72"/>
      <c r="H7" s="34"/>
      <c r="I7" s="130">
        <f>SUM((B7/3)*((C7+D7+E7+F7+G7+H7)/18))</f>
        <v>0</v>
      </c>
    </row>
    <row r="8" spans="1:9" s="6" customFormat="1" ht="57.75">
      <c r="A8" s="134" t="s">
        <v>127</v>
      </c>
      <c r="B8" s="53"/>
      <c r="C8" s="118"/>
      <c r="D8" s="114"/>
      <c r="E8" s="53"/>
      <c r="F8" s="118"/>
      <c r="G8" s="114"/>
      <c r="H8" s="54"/>
      <c r="I8" s="131">
        <f aca="true" t="shared" si="0" ref="I8:I15">SUM((B8/3)*((C8+D8+E8+F8+G8+H8)/18))</f>
        <v>0</v>
      </c>
    </row>
    <row r="9" spans="1:9" s="6" customFormat="1" ht="24">
      <c r="A9" s="135" t="s">
        <v>123</v>
      </c>
      <c r="B9" s="36"/>
      <c r="C9" s="103"/>
      <c r="D9" s="73"/>
      <c r="E9" s="36"/>
      <c r="F9" s="103"/>
      <c r="G9" s="73"/>
      <c r="H9" s="37"/>
      <c r="I9" s="131">
        <f t="shared" si="0"/>
        <v>0</v>
      </c>
    </row>
    <row r="10" spans="1:9" s="6" customFormat="1" ht="24">
      <c r="A10" s="134" t="s">
        <v>125</v>
      </c>
      <c r="B10" s="53"/>
      <c r="C10" s="118"/>
      <c r="D10" s="114"/>
      <c r="E10" s="53"/>
      <c r="F10" s="118"/>
      <c r="G10" s="114"/>
      <c r="H10" s="54"/>
      <c r="I10" s="131">
        <f t="shared" si="0"/>
        <v>0</v>
      </c>
    </row>
    <row r="11" spans="1:9" s="6" customFormat="1" ht="12.75">
      <c r="A11" s="134" t="s">
        <v>122</v>
      </c>
      <c r="B11" s="53"/>
      <c r="C11" s="118"/>
      <c r="D11" s="114"/>
      <c r="E11" s="53"/>
      <c r="F11" s="118"/>
      <c r="G11" s="114"/>
      <c r="H11" s="54"/>
      <c r="I11" s="131">
        <f t="shared" si="0"/>
        <v>0</v>
      </c>
    </row>
    <row r="12" spans="1:9" s="6" customFormat="1" ht="24">
      <c r="A12" s="135" t="s">
        <v>45</v>
      </c>
      <c r="B12" s="36"/>
      <c r="C12" s="103"/>
      <c r="D12" s="73"/>
      <c r="E12" s="36"/>
      <c r="F12" s="103"/>
      <c r="G12" s="73"/>
      <c r="H12" s="37"/>
      <c r="I12" s="131">
        <f t="shared" si="0"/>
        <v>0</v>
      </c>
    </row>
    <row r="13" spans="1:9" s="6" customFormat="1" ht="24">
      <c r="A13" s="134" t="s">
        <v>128</v>
      </c>
      <c r="B13" s="53"/>
      <c r="C13" s="118"/>
      <c r="D13" s="114"/>
      <c r="E13" s="53"/>
      <c r="F13" s="118"/>
      <c r="G13" s="114"/>
      <c r="H13" s="54"/>
      <c r="I13" s="131">
        <f t="shared" si="0"/>
        <v>0</v>
      </c>
    </row>
    <row r="14" spans="1:9" s="6" customFormat="1" ht="24">
      <c r="A14" s="135" t="s">
        <v>129</v>
      </c>
      <c r="B14" s="36"/>
      <c r="C14" s="119"/>
      <c r="D14" s="73"/>
      <c r="E14" s="36"/>
      <c r="F14" s="103"/>
      <c r="G14" s="73"/>
      <c r="H14" s="37"/>
      <c r="I14" s="131">
        <f t="shared" si="0"/>
        <v>0</v>
      </c>
    </row>
    <row r="15" spans="1:9" s="6" customFormat="1" ht="24.75" thickBot="1">
      <c r="A15" s="135" t="s">
        <v>124</v>
      </c>
      <c r="B15" s="36"/>
      <c r="C15" s="119"/>
      <c r="D15" s="73"/>
      <c r="E15" s="36"/>
      <c r="F15" s="103"/>
      <c r="G15" s="73"/>
      <c r="H15" s="37"/>
      <c r="I15" s="132">
        <f t="shared" si="0"/>
        <v>0</v>
      </c>
    </row>
    <row r="16" spans="1:9" s="7" customFormat="1" ht="21" customHeight="1" thickBot="1">
      <c r="A16" s="63" t="s">
        <v>68</v>
      </c>
      <c r="B16" s="120">
        <f>SUM(B7:B15)/9</f>
        <v>0</v>
      </c>
      <c r="C16" s="66">
        <f aca="true" t="shared" si="1" ref="C16:H16">SUM(C7:C15)/9</f>
        <v>0</v>
      </c>
      <c r="D16" s="104">
        <f t="shared" si="1"/>
        <v>0</v>
      </c>
      <c r="E16" s="104">
        <f t="shared" si="1"/>
        <v>0</v>
      </c>
      <c r="F16" s="105">
        <f t="shared" si="1"/>
        <v>0</v>
      </c>
      <c r="G16" s="104">
        <f t="shared" si="1"/>
        <v>0</v>
      </c>
      <c r="H16" s="104">
        <f t="shared" si="1"/>
        <v>0</v>
      </c>
      <c r="I16" s="90">
        <f>SUM(C20)</f>
        <v>0</v>
      </c>
    </row>
    <row r="17" spans="1:9" s="11" customFormat="1" ht="6.75" customHeight="1">
      <c r="A17" s="13"/>
      <c r="B17" s="24"/>
      <c r="C17" s="10"/>
      <c r="D17" s="29"/>
      <c r="E17" s="29"/>
      <c r="I17" s="13"/>
    </row>
    <row r="18" spans="1:10" s="9" customFormat="1" ht="14.25" customHeight="1">
      <c r="A18" s="50" t="s">
        <v>117</v>
      </c>
      <c r="F18" s="27"/>
      <c r="G18" s="27"/>
      <c r="H18" s="28"/>
      <c r="I18" s="27"/>
      <c r="J18" s="3"/>
    </row>
    <row r="19" spans="1:10" s="49" customFormat="1" ht="24" customHeight="1">
      <c r="A19" s="123">
        <f>SUM(B7:B15)</f>
        <v>0</v>
      </c>
      <c r="B19" s="24"/>
      <c r="C19" s="94" t="s">
        <v>112</v>
      </c>
      <c r="D19" s="95"/>
      <c r="E19" s="96"/>
      <c r="F19" s="3"/>
      <c r="G19" s="3"/>
      <c r="H19" s="3"/>
      <c r="I19" s="3"/>
      <c r="J19" s="3"/>
    </row>
    <row r="20" spans="1:10" s="9" customFormat="1" ht="12.75">
      <c r="A20" s="123">
        <f>SUM(C7:H15)</f>
        <v>0</v>
      </c>
      <c r="B20" s="24"/>
      <c r="C20" s="97">
        <f>SUM(D20*E20)</f>
        <v>0</v>
      </c>
      <c r="D20" s="98">
        <f>SUM(B7:B15)/27</f>
        <v>0</v>
      </c>
      <c r="E20" s="99">
        <f>SUM(C7:H15)/162</f>
        <v>0</v>
      </c>
      <c r="F20" s="3"/>
      <c r="G20" s="121"/>
      <c r="H20" s="3"/>
      <c r="I20" s="3"/>
      <c r="J20" s="3"/>
    </row>
    <row r="21" spans="1:5" ht="40.5" customHeight="1">
      <c r="A21" s="159"/>
      <c r="B21" s="25"/>
      <c r="C21" s="9"/>
      <c r="D21" s="58"/>
      <c r="E21" s="58"/>
    </row>
    <row r="22" ht="24" customHeight="1">
      <c r="A22" s="160"/>
    </row>
    <row r="26" ht="18.75" customHeight="1"/>
    <row r="27" ht="15.75" customHeight="1"/>
    <row r="28" ht="15" customHeight="1"/>
    <row r="29" ht="15" customHeight="1"/>
    <row r="30" ht="15" customHeight="1"/>
  </sheetData>
  <sheetProtection sheet="1" objects="1" scenarios="1"/>
  <dataValidations count="1">
    <dataValidation type="whole" showInputMessage="1" showErrorMessage="1" errorTitle="Out of Range" error="Value must be between 0 - 3&#10;" sqref="B7:H15">
      <formula1>0</formula1>
      <formula2>3</formula2>
    </dataValidation>
  </dataValidations>
  <printOptions/>
  <pageMargins left="0.66" right="0.5" top="0.25" bottom="0.25" header="0.5" footer="0.25"/>
  <pageSetup horizontalDpi="300" verticalDpi="300" orientation="landscape" r:id="rId2"/>
  <headerFooter alignWithMargins="0">
    <oddFooter xml:space="preserve">&amp;L&amp;8© 2001 Kaiser Foundation Health Plan, Inc.&amp;R&amp;"Arial,Italic"&amp;8&amp;A :  &amp;F&amp;"Arial,Regular"&amp;10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137" customWidth="1"/>
    <col min="2" max="5" width="10.7109375" style="137" customWidth="1"/>
    <col min="6" max="6" width="12.28125" style="137" customWidth="1"/>
    <col min="7" max="16384" width="9.140625" style="137" customWidth="1"/>
  </cols>
  <sheetData>
    <row r="1" spans="1:7" ht="18.75" customHeight="1">
      <c r="A1" s="136" t="s">
        <v>51</v>
      </c>
      <c r="B1" s="136"/>
      <c r="C1" s="136"/>
      <c r="D1" s="136"/>
      <c r="E1" s="136"/>
      <c r="F1" s="136"/>
      <c r="G1" s="136"/>
    </row>
    <row r="2" spans="1:8" s="143" customFormat="1" ht="107.25" customHeight="1">
      <c r="A2" s="138"/>
      <c r="B2" s="139" t="s">
        <v>47</v>
      </c>
      <c r="C2" s="139" t="s">
        <v>48</v>
      </c>
      <c r="D2" s="139" t="s">
        <v>49</v>
      </c>
      <c r="E2" s="139" t="s">
        <v>50</v>
      </c>
      <c r="F2" s="140" t="s">
        <v>131</v>
      </c>
      <c r="G2" s="141"/>
      <c r="H2" s="142"/>
    </row>
    <row r="3" spans="1:8" ht="19.5" customHeight="1">
      <c r="A3" s="8" t="s">
        <v>118</v>
      </c>
      <c r="B3" s="144">
        <f>'Natural Hazards'!D26</f>
        <v>0</v>
      </c>
      <c r="C3" s="145">
        <f>'Technological Hazards'!D29</f>
        <v>0</v>
      </c>
      <c r="D3" s="144">
        <f>'Human Hazards'!D20</f>
        <v>0</v>
      </c>
      <c r="E3" s="145">
        <f>'Hazardous Materials'!D20</f>
        <v>0</v>
      </c>
      <c r="F3" s="146">
        <f>('Natural Hazards'!A25+'Technological Hazards'!A28+'Human Hazards'!A19+'Hazardous Materials'!A19)/162</f>
        <v>0</v>
      </c>
      <c r="G3" s="147"/>
      <c r="H3" s="147"/>
    </row>
    <row r="4" spans="1:8" ht="19.5" customHeight="1">
      <c r="A4" s="8" t="s">
        <v>119</v>
      </c>
      <c r="B4" s="144">
        <f>'Natural Hazards'!E26</f>
        <v>0</v>
      </c>
      <c r="C4" s="145">
        <f>'Technological Hazards'!E29</f>
        <v>0</v>
      </c>
      <c r="D4" s="144">
        <f>'Human Hazards'!E20</f>
        <v>0</v>
      </c>
      <c r="E4" s="145">
        <f>'Hazardous Materials'!E20</f>
        <v>0</v>
      </c>
      <c r="F4" s="146">
        <f>('Natural Hazards'!A26+'Technological Hazards'!A29+'Human Hazards'!A20+'Hazardous Materials'!A20)/972</f>
        <v>0</v>
      </c>
      <c r="H4" s="147"/>
    </row>
    <row r="5" spans="1:6" ht="6" customHeight="1">
      <c r="A5" s="8"/>
      <c r="B5" s="145"/>
      <c r="C5" s="145"/>
      <c r="D5" s="145"/>
      <c r="E5" s="145"/>
      <c r="F5" s="146"/>
    </row>
    <row r="6" spans="1:7" ht="24" customHeight="1">
      <c r="A6" s="148" t="s">
        <v>120</v>
      </c>
      <c r="B6" s="149">
        <f>'Natural Hazards'!C26</f>
        <v>0</v>
      </c>
      <c r="C6" s="149">
        <f>'Technological Hazards'!C29</f>
        <v>0</v>
      </c>
      <c r="D6" s="149">
        <f>'Human Hazards'!C20</f>
        <v>0</v>
      </c>
      <c r="E6" s="149">
        <f>'Hazardous Materials'!C20</f>
        <v>0</v>
      </c>
      <c r="F6" s="150">
        <f>SUM(F3*F4)</f>
        <v>0</v>
      </c>
      <c r="G6" s="147"/>
    </row>
    <row r="7" ht="12.75">
      <c r="A7" s="151"/>
    </row>
    <row r="9" ht="12.75"/>
    <row r="10" ht="12.75"/>
    <row r="11" ht="12.75"/>
    <row r="27" ht="12.75"/>
    <row r="28" ht="12.75"/>
    <row r="29" ht="12.75"/>
    <row r="44" spans="1:9" ht="12.75">
      <c r="A44" s="159" t="s">
        <v>157</v>
      </c>
      <c r="B44" s="157"/>
      <c r="C44" s="157"/>
      <c r="D44" s="157"/>
      <c r="E44" s="157"/>
      <c r="F44" s="157"/>
      <c r="G44" s="158"/>
      <c r="H44" s="158"/>
      <c r="I44" s="158"/>
    </row>
    <row r="45" spans="1:9" s="163" customFormat="1" ht="12.75">
      <c r="A45" s="160" t="s">
        <v>158</v>
      </c>
      <c r="B45" s="161"/>
      <c r="C45" s="161"/>
      <c r="D45" s="161"/>
      <c r="E45" s="161"/>
      <c r="F45" s="161"/>
      <c r="G45" s="162"/>
      <c r="H45" s="162"/>
      <c r="I45" s="162"/>
    </row>
    <row r="46" spans="1:9" ht="12.75">
      <c r="A46" s="157"/>
      <c r="B46" s="157"/>
      <c r="C46" s="157"/>
      <c r="D46" s="157"/>
      <c r="E46" s="157"/>
      <c r="F46" s="157"/>
      <c r="G46" s="158"/>
      <c r="H46" s="158"/>
      <c r="I46" s="158"/>
    </row>
    <row r="47" spans="1:9" ht="12.75">
      <c r="A47" s="157"/>
      <c r="B47" s="157"/>
      <c r="C47" s="157"/>
      <c r="D47" s="157"/>
      <c r="E47" s="157"/>
      <c r="F47" s="157"/>
      <c r="G47" s="158"/>
      <c r="H47" s="158"/>
      <c r="I47" s="158"/>
    </row>
  </sheetData>
  <sheetProtection sheet="1" objects="1" scenarios="1"/>
  <printOptions/>
  <pageMargins left="0.5" right="0.25" top="0.5" bottom="0.5" header="0.5" footer="0.25"/>
  <pageSetup horizontalDpi="300" verticalDpi="300" orientation="portrait" r:id="rId2"/>
  <headerFooter alignWithMargins="0">
    <oddFooter>&amp;L&amp;8© 2001 Kaiser Foundation Health Plan, Inc.&amp;R&amp;"Arial,Italic"&amp;8&amp;F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bcamero</cp:lastModifiedBy>
  <cp:lastPrinted>2001-04-30T21:24:08Z</cp:lastPrinted>
  <dcterms:created xsi:type="dcterms:W3CDTF">2000-12-06T18:52:54Z</dcterms:created>
  <dcterms:modified xsi:type="dcterms:W3CDTF">2009-10-07T21:49:43Z</dcterms:modified>
  <cp:category/>
  <cp:version/>
  <cp:contentType/>
  <cp:contentStatus/>
</cp:coreProperties>
</file>